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Раздел1" sheetId="1" r:id="rId1"/>
    <sheet name="Раздел2" sheetId="2" r:id="rId2"/>
    <sheet name="Изменения" sheetId="3" r:id="rId3"/>
  </sheets>
  <definedNames>
    <definedName name="_xlnm.Print_Titles" localSheetId="0">'Раздел1'!$21:$24</definedName>
    <definedName name="_xlnm.Print_Titles" localSheetId="1">'Раздел2'!$3:$6</definedName>
    <definedName name="_xlnm.Print_Area" localSheetId="0">'Раздел1'!$A$1:$BZ$133</definedName>
  </definedNames>
  <calcPr fullCalcOnLoad="1"/>
</workbook>
</file>

<file path=xl/sharedStrings.xml><?xml version="1.0" encoding="utf-8"?>
<sst xmlns="http://schemas.openxmlformats.org/spreadsheetml/2006/main" count="614" uniqueCount="322">
  <si>
    <t>г. и плановый период 20</t>
  </si>
  <si>
    <t>и 20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</si>
  <si>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</si>
  <si>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</si>
  <si>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</si>
  <si>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</si>
  <si>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</si>
  <si>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</si>
  <si>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</si>
  <si>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</si>
  <si>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</si>
  <si>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</si>
  <si>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</si>
  <si>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</si>
  <si>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</si>
  <si>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</si>
  <si>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</si>
  <si>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</si>
  <si>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</si>
  <si>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</si>
  <si>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</si>
  <si>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</si>
  <si>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</si>
  <si>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</si>
  <si>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</si>
  <si>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</si>
  <si>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</si>
  <si>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</si>
  <si>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</si>
  <si>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</si>
  <si>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</si>
  <si>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</si>
  <si>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</si>
  <si>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</si>
  <si>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</si>
  <si>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</si>
  <si>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</si>
  <si>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</si>
  <si>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</si>
  <si>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</si>
  <si>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</si>
  <si>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</si>
  <si>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</si>
  <si>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</si>
  <si>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</si>
  <si>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</si>
  <si>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</si>
  <si>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</si>
  <si>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</si>
  <si>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</si>
  <si>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</si>
  <si>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</si>
  <si>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</si>
  <si>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</si>
  <si>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</si>
  <si>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</si>
  <si>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</si>
  <si>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</si>
  <si>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</si>
  <si>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</si>
  <si>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</si>
  <si>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</si>
  <si>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</si>
  <si>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</si>
  <si>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 xml:space="preserve">субсидии на осуществление капитальных вложений </t>
  </si>
  <si>
    <t>доходы от операции с активами, всего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</si>
  <si>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</si>
  <si>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</si>
  <si>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</si>
  <si>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</si>
  <si>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</si>
  <si>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</si>
  <si>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</si>
  <si>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</si>
  <si>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</si>
  <si>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</si>
  <si>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</si>
  <si>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</si>
  <si>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</si>
  <si>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</si>
  <si>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</si>
  <si>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</si>
  <si>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</si>
  <si>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</si>
  <si>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</si>
  <si>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</si>
  <si>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</si>
  <si>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</si>
  <si>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</si>
  <si>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</si>
  <si>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</si>
  <si>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</si>
  <si>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</si>
  <si>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</si>
  <si>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</si>
  <si>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</si>
  <si>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</si>
  <si>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</si>
  <si>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</si>
  <si>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</si>
  <si>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</si>
  <si>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</si>
  <si>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</si>
  <si>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</si>
  <si>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</si>
  <si>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</si>
  <si>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</si>
  <si>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</si>
  <si>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</si>
  <si>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</si>
  <si>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</si>
  <si>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</si>
  <si>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</si>
  <si>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</si>
  <si>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</si>
  <si>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</si>
  <si>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</si>
  <si>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</si>
  <si>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</si>
  <si>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</si>
  <si>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</si>
  <si>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</si>
  <si>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</si>
  <si>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</si>
  <si>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</si>
  <si>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</si>
  <si>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</si>
  <si>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</si>
  <si>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</si>
  <si>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</si>
  <si>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</si>
  <si>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</si>
  <si>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</si>
  <si>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из них:
возврат в бюджет средств субсидии</t>
  </si>
  <si>
    <t>4010</t>
  </si>
  <si>
    <t>610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</si>
  <si>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</si>
  <si>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</si>
  <si>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</si>
  <si>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</si>
  <si>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</si>
  <si>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</si>
  <si>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</si>
  <si>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</si>
  <si>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</si>
  <si>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</si>
  <si>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</si>
  <si>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</si>
  <si>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</si>
  <si>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</si>
  <si>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</si>
  <si>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</si>
  <si>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</si>
  <si>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</si>
  <si>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</si>
  <si>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</si>
  <si>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</si>
  <si>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</si>
  <si>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</si>
  <si>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</si>
  <si>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</si>
  <si>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</si>
  <si>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</si>
  <si>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</si>
  <si>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</si>
  <si>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</si>
  <si>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</si>
  <si>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</si>
  <si>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</si>
  <si>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</si>
  <si>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</si>
  <si>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</si>
  <si>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</si>
  <si>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</si>
  <si>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</si>
  <si>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</si>
  <si>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</si>
  <si>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</si>
  <si>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</si>
  <si>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</si>
  <si>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</si>
  <si>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t>Код целевой статьи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</si>
  <si>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</si>
  <si>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2 700</t>
  </si>
  <si>
    <t>2 800</t>
  </si>
  <si>
    <t>2710</t>
  </si>
  <si>
    <t>2720</t>
  </si>
  <si>
    <t>Начальник</t>
  </si>
  <si>
    <t>Управления культуры ГО Красноуфимск</t>
  </si>
  <si>
    <t>Цыганкова Л.В.</t>
  </si>
  <si>
    <t>20</t>
  </si>
  <si>
    <t>21</t>
  </si>
  <si>
    <t>22</t>
  </si>
  <si>
    <r>
      <t>годов</t>
    </r>
  </si>
  <si>
    <t xml:space="preserve">План финансово-хозяйственной деятельности </t>
  </si>
  <si>
    <t>Орган местного самоуправления уполномоченный в сфере культуры Управление культуры МО городской округ Красноуфимск</t>
  </si>
  <si>
    <t>908</t>
  </si>
  <si>
    <t>661901001</t>
  </si>
  <si>
    <t>2641</t>
  </si>
  <si>
    <t>2642</t>
  </si>
  <si>
    <t>2643</t>
  </si>
  <si>
    <t>2644</t>
  </si>
  <si>
    <t>2645</t>
  </si>
  <si>
    <t>2646</t>
  </si>
  <si>
    <t>2647</t>
  </si>
  <si>
    <t>221</t>
  </si>
  <si>
    <t>223</t>
  </si>
  <si>
    <t>225</t>
  </si>
  <si>
    <t>226</t>
  </si>
  <si>
    <t>310</t>
  </si>
  <si>
    <t xml:space="preserve"> в том числе:
услуги связи</t>
  </si>
  <si>
    <t xml:space="preserve">   коммунальные услуги</t>
  </si>
  <si>
    <t>услуги по содержанию имущества</t>
  </si>
  <si>
    <t>прочие услуги</t>
  </si>
  <si>
    <t>увеличение стоимости основных средста</t>
  </si>
  <si>
    <t>увеличение стоимости материальных запасов</t>
  </si>
  <si>
    <t>2721</t>
  </si>
  <si>
    <t>2810</t>
  </si>
  <si>
    <t>2830</t>
  </si>
  <si>
    <t>2840</t>
  </si>
  <si>
    <t>2900</t>
  </si>
  <si>
    <t>2910</t>
  </si>
  <si>
    <t>2920</t>
  </si>
  <si>
    <t>расходы за счет субсидии на финансовое обеспечение выполнения муниципального задания за счет средств бюджета публично-правового образования, создавшего учреждение:</t>
  </si>
  <si>
    <t>расходы за счет целевых субсидий:</t>
  </si>
  <si>
    <t>2930</t>
  </si>
  <si>
    <t>2940</t>
  </si>
  <si>
    <t>2941</t>
  </si>
  <si>
    <t>2942</t>
  </si>
  <si>
    <t>2943</t>
  </si>
  <si>
    <t>2950</t>
  </si>
  <si>
    <t>2951</t>
  </si>
  <si>
    <t>2952</t>
  </si>
  <si>
    <t>2953</t>
  </si>
  <si>
    <t>2954</t>
  </si>
  <si>
    <t>2955</t>
  </si>
  <si>
    <t>2956</t>
  </si>
  <si>
    <t>страхование</t>
  </si>
  <si>
    <t>227</t>
  </si>
  <si>
    <t>2957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</si>
  <si>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</si>
  <si>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</si>
  <si>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</si>
  <si>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</si>
  <si>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</si>
  <si>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211</t>
  </si>
  <si>
    <t>2111</t>
  </si>
  <si>
    <t>266</t>
  </si>
  <si>
    <t>социальные пособия и компенсации персоналу</t>
  </si>
  <si>
    <t>213</t>
  </si>
  <si>
    <t>Остаток средств на начало текущего финансового года</t>
  </si>
  <si>
    <t>Остаток средств на конец текущего финансового года</t>
  </si>
  <si>
    <t>Код по бюджетной
классификации
Российской
Федерации</t>
  </si>
  <si>
    <t>1.4.6.</t>
  </si>
  <si>
    <t>1.4.6.1.</t>
  </si>
  <si>
    <t>1.4.6.2.</t>
  </si>
  <si>
    <t xml:space="preserve">         в том числе по году начала закупки: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</si>
  <si>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</si>
  <si>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за счет субсидий, предоставляемых на осуществление капитальных вложений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</si>
  <si>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</si>
  <si>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</si>
  <si>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</si>
  <si>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Выплаты на закупку товаров, работ, услуг, всего</t>
  </si>
  <si>
    <t>Раздел 2. Сведения по выплатам на закупки товаров, работ, услуг</t>
  </si>
  <si>
    <t>расходы на закупку товаров, работ, услуг, всего</t>
  </si>
  <si>
    <t xml:space="preserve"> в том числе:
</t>
  </si>
  <si>
    <t>2730</t>
  </si>
  <si>
    <t>2731</t>
  </si>
  <si>
    <t>2732</t>
  </si>
  <si>
    <t>КОСГУ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</si>
  <si>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</si>
  <si>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</si>
  <si>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прочие поступления, всего</t>
  </si>
  <si>
    <t>в том числе: 
фонд оплаты труда учреждений</t>
  </si>
  <si>
    <t>заработная плата</t>
  </si>
  <si>
    <t>2112</t>
  </si>
  <si>
    <t>264</t>
  </si>
  <si>
    <t>290</t>
  </si>
  <si>
    <t>240</t>
  </si>
  <si>
    <t>2631</t>
  </si>
  <si>
    <t>2811</t>
  </si>
  <si>
    <t xml:space="preserve">   расходы за счет поступления от оказания услуг (выполнения работ) на платной основе и от иной приносящей доход деятельности:</t>
  </si>
  <si>
    <t>за счет поступления от оказания услуг (выполнения работ) на платной основе и от иной приносящей доход деятельности</t>
  </si>
  <si>
    <t>в том числе: 
на выплаты персоналу, всего</t>
  </si>
  <si>
    <t>фонд оплаты труда учреждений</t>
  </si>
  <si>
    <t>6619006739</t>
  </si>
  <si>
    <t>МБУДО "Детская школа искусств имени П.И. Осокина" городского округа Красноуфимск</t>
  </si>
  <si>
    <t>0722910000</t>
  </si>
  <si>
    <t>222</t>
  </si>
  <si>
    <t>2958</t>
  </si>
  <si>
    <t xml:space="preserve">   транспортные услуги</t>
  </si>
  <si>
    <t>212</t>
  </si>
  <si>
    <t>прочие выплаты персоналу:</t>
  </si>
  <si>
    <t>в том числе:
прочие выплаты персоналу, в том числе компенсационного характера</t>
  </si>
  <si>
    <t>Главный бухгалтер</t>
  </si>
  <si>
    <t>Ладыгина И.П.</t>
  </si>
  <si>
    <t>8(34394) 5-04-87</t>
  </si>
  <si>
    <t xml:space="preserve"> г.</t>
  </si>
  <si>
    <t xml:space="preserve">                   Изменение показателей плана финансового хозяйственной деятельности </t>
  </si>
  <si>
    <t>на 20___ финансовый год и 20 ___ и 20 ____ годов*</t>
  </si>
  <si>
    <t xml:space="preserve"> г.**</t>
  </si>
  <si>
    <t>Орган - учредитель</t>
  </si>
  <si>
    <t>Глава по БК</t>
  </si>
  <si>
    <t>Наименование 
показателя</t>
  </si>
  <si>
    <t>Код по бюджетной классификации 
Российской Федерации</t>
  </si>
  <si>
    <t xml:space="preserve"> год</t>
  </si>
  <si>
    <t>(на текущий финансовый год)</t>
  </si>
  <si>
    <t>(на первый год планового периода)</t>
  </si>
  <si>
    <t xml:space="preserve">Итого по коду БК </t>
  </si>
  <si>
    <t xml:space="preserve">Всего </t>
  </si>
  <si>
    <t>* В случае необходимости внесения изменений в утвержденный План.</t>
  </si>
  <si>
    <t>2020г.</t>
  </si>
  <si>
    <t>директор</t>
  </si>
  <si>
    <t>Стахеева Н.В.</t>
  </si>
  <si>
    <t>05</t>
  </si>
  <si>
    <t xml:space="preserve">на выплаты по оплате труда 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</si>
  <si>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</si>
  <si>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1211</t>
  </si>
  <si>
    <t>0722210000</t>
  </si>
  <si>
    <t>августа</t>
  </si>
  <si>
    <t>13</t>
  </si>
  <si>
    <t>13.08.2020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</si>
</sst>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.5"/>
      <name val="Times New Roman"/>
      <family val="1"/>
    </font>
    <font>
      <sz val="8.3"/>
      <name val="Times New Roman"/>
      <family val="1"/>
    </font>
    <font>
      <sz val="12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20" xfId="0" applyFont="1" applyBorder="1" applyAlignment="1">
      <alignment horizontal="left" vertical="center" wrapText="1" indent="3"/>
    </xf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 indent="3"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49" fontId="2" fillId="0" borderId="16" xfId="0" applyNumberFormat="1" applyFont="1" applyBorder="1" applyAlignment="1">
      <alignment horizontal="center"/>
    </xf>
    <xf numFmtId="0" fontId="9" fillId="0" borderId="22" xfId="0" applyFont="1" applyBorder="1" applyAlignment="1">
      <alignment horizontal="left" vertical="center" wrapText="1" indent="2"/>
    </xf>
    <xf numFmtId="0" fontId="9" fillId="0" borderId="23" xfId="0" applyFont="1" applyBorder="1" applyAlignment="1">
      <alignment horizontal="left" vertical="center" wrapText="1" indent="2"/>
    </xf>
    <xf numFmtId="49" fontId="9" fillId="0" borderId="2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indent="2" shrinkToFit="1"/>
    </xf>
    <xf numFmtId="0" fontId="2" fillId="0" borderId="23" xfId="0" applyFont="1" applyBorder="1" applyAlignment="1">
      <alignment horizontal="left" vertical="center" indent="2" shrinkToFit="1"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wrapText="1" indent="3"/>
    </xf>
    <xf numFmtId="0" fontId="2" fillId="0" borderId="18" xfId="0" applyFont="1" applyBorder="1" applyAlignment="1">
      <alignment horizontal="left" vertical="center" wrapText="1" indent="3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indent="2"/>
    </xf>
    <xf numFmtId="0" fontId="2" fillId="0" borderId="23" xfId="0" applyFont="1" applyBorder="1" applyAlignment="1">
      <alignment horizontal="left" vertical="center" indent="2"/>
    </xf>
    <xf numFmtId="0" fontId="2" fillId="0" borderId="1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 shrinkToFit="1"/>
    </xf>
    <xf numFmtId="0" fontId="9" fillId="0" borderId="23" xfId="0" applyFont="1" applyBorder="1" applyAlignment="1">
      <alignment horizontal="left" vertical="center" wrapText="1" indent="1" shrinkToFit="1"/>
    </xf>
    <xf numFmtId="0" fontId="9" fillId="0" borderId="19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2"/>
    </xf>
    <xf numFmtId="0" fontId="9" fillId="0" borderId="15" xfId="0" applyFont="1" applyBorder="1" applyAlignment="1">
      <alignment horizontal="left" vertical="center" wrapText="1" indent="2"/>
    </xf>
    <xf numFmtId="0" fontId="9" fillId="0" borderId="20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center" wrapText="1" indent="2"/>
    </xf>
    <xf numFmtId="4" fontId="2" fillId="0" borderId="24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top" wrapText="1" indent="2"/>
    </xf>
    <xf numFmtId="0" fontId="2" fillId="0" borderId="23" xfId="0" applyFont="1" applyBorder="1" applyAlignment="1">
      <alignment horizontal="left" vertical="top" wrapText="1" indent="2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3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0" fillId="0" borderId="2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33" xfId="0" applyBorder="1" applyAlignment="1">
      <alignment horizontal="right" indent="1"/>
    </xf>
    <xf numFmtId="0" fontId="0" fillId="0" borderId="33" xfId="0" applyFont="1" applyFill="1" applyBorder="1" applyAlignment="1">
      <alignment horizontal="right" indent="1"/>
    </xf>
    <xf numFmtId="49" fontId="0" fillId="0" borderId="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49" fontId="10" fillId="0" borderId="10" xfId="0" applyNumberFormat="1" applyFont="1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33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22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9" fillId="0" borderId="22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0" fontId="2" fillId="0" borderId="39" xfId="0" applyFont="1" applyBorder="1" applyAlignment="1">
      <alignment horizontal="left" vertical="center" indent="2"/>
    </xf>
    <xf numFmtId="49" fontId="2" fillId="0" borderId="31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" fontId="2" fillId="0" borderId="14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9" fillId="0" borderId="19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9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left" wrapText="1" indent="1"/>
    </xf>
    <xf numFmtId="0" fontId="9" fillId="0" borderId="23" xfId="0" applyFont="1" applyBorder="1" applyAlignment="1">
      <alignment horizontal="left" wrapText="1" indent="1"/>
    </xf>
    <xf numFmtId="49" fontId="2" fillId="0" borderId="25" xfId="0" applyNumberFormat="1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 indent="2"/>
    </xf>
    <xf numFmtId="0" fontId="9" fillId="0" borderId="11" xfId="0" applyFont="1" applyBorder="1" applyAlignment="1">
      <alignment horizontal="left" vertical="center" wrapText="1" indent="2"/>
    </xf>
    <xf numFmtId="0" fontId="9" fillId="0" borderId="18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indent="1" shrinkToFit="1"/>
    </xf>
    <xf numFmtId="0" fontId="9" fillId="0" borderId="23" xfId="0" applyFont="1" applyBorder="1" applyAlignment="1">
      <alignment horizontal="left" vertical="center" indent="1" shrinkToFi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2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indent="2" shrinkToFit="1"/>
    </xf>
    <xf numFmtId="4" fontId="9" fillId="0" borderId="24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1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top" wrapText="1" indent="1"/>
    </xf>
    <xf numFmtId="0" fontId="2" fillId="0" borderId="22" xfId="0" applyFont="1" applyBorder="1" applyAlignment="1">
      <alignment horizontal="left" vertical="top" wrapText="1" indent="1"/>
    </xf>
    <xf numFmtId="0" fontId="2" fillId="0" borderId="23" xfId="0" applyFont="1" applyBorder="1" applyAlignment="1">
      <alignment horizontal="left" vertical="top" wrapText="1" indent="1"/>
    </xf>
    <xf numFmtId="0" fontId="2" fillId="0" borderId="24" xfId="0" applyFont="1" applyBorder="1" applyAlignment="1">
      <alignment horizontal="left" vertical="top" wrapText="1" indent="1"/>
    </xf>
    <xf numFmtId="0" fontId="9" fillId="0" borderId="24" xfId="0" applyFont="1" applyBorder="1" applyAlignment="1">
      <alignment horizontal="left" wrapText="1" indent="1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39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 indent="2"/>
    </xf>
    <xf numFmtId="0" fontId="9" fillId="0" borderId="11" xfId="0" applyFont="1" applyBorder="1" applyAlignment="1">
      <alignment horizontal="left" indent="2"/>
    </xf>
    <xf numFmtId="0" fontId="9" fillId="0" borderId="24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indent="3"/>
    </xf>
    <xf numFmtId="0" fontId="2" fillId="0" borderId="24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9" fillId="0" borderId="11" xfId="0" applyFont="1" applyBorder="1" applyAlignment="1">
      <alignment horizontal="left" wrapText="1" indent="2"/>
    </xf>
    <xf numFmtId="0" fontId="9" fillId="0" borderId="24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indent="2" shrinkToFit="1"/>
    </xf>
    <xf numFmtId="0" fontId="2" fillId="0" borderId="22" xfId="0" applyFont="1" applyBorder="1" applyAlignment="1">
      <alignment horizontal="left" indent="2" shrinkToFit="1"/>
    </xf>
    <xf numFmtId="0" fontId="2" fillId="0" borderId="23" xfId="0" applyFont="1" applyBorder="1" applyAlignment="1">
      <alignment horizontal="left" indent="2" shrinkToFit="1"/>
    </xf>
    <xf numFmtId="0" fontId="2" fillId="0" borderId="12" xfId="0" applyFont="1" applyBorder="1" applyAlignment="1">
      <alignment horizontal="left" wrapText="1" indent="2"/>
    </xf>
    <xf numFmtId="0" fontId="2" fillId="0" borderId="11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2"/>
    </xf>
    <xf numFmtId="0" fontId="2" fillId="0" borderId="28" xfId="0" applyFont="1" applyBorder="1" applyAlignment="1">
      <alignment horizontal="center"/>
    </xf>
    <xf numFmtId="0" fontId="2" fillId="0" borderId="38" xfId="0" applyFont="1" applyBorder="1" applyAlignment="1">
      <alignment horizontal="left" wrapText="1" indent="3"/>
    </xf>
    <xf numFmtId="0" fontId="2" fillId="0" borderId="17" xfId="0" applyFont="1" applyBorder="1" applyAlignment="1">
      <alignment horizontal="left" indent="3"/>
    </xf>
    <xf numFmtId="0" fontId="2" fillId="0" borderId="37" xfId="0" applyFont="1" applyBorder="1" applyAlignment="1">
      <alignment horizontal="left" indent="3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indent="3"/>
    </xf>
    <xf numFmtId="0" fontId="9" fillId="0" borderId="28" xfId="0" applyFont="1" applyBorder="1" applyAlignment="1">
      <alignment horizontal="center"/>
    </xf>
    <xf numFmtId="0" fontId="9" fillId="0" borderId="38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37" xfId="0" applyFont="1" applyBorder="1" applyAlignment="1">
      <alignment horizontal="left" wrapText="1"/>
    </xf>
    <xf numFmtId="0" fontId="9" fillId="0" borderId="4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4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49" fontId="12" fillId="0" borderId="20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left"/>
    </xf>
    <xf numFmtId="0" fontId="12" fillId="0" borderId="3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 vertical="justify"/>
    </xf>
    <xf numFmtId="49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133"/>
  <sheetViews>
    <sheetView showGridLines="0" tabSelected="1" view="pageBreakPreview" zoomScaleSheetLayoutView="100" zoomScalePageLayoutView="0" workbookViewId="0" topLeftCell="A97">
      <selection activeCell="AY101" sqref="AY101:BE101"/>
    </sheetView>
  </sheetViews>
  <sheetFormatPr defaultColWidth="2" defaultRowHeight="12.75"/>
  <cols>
    <col min="1" max="35" width="2" style="0" customWidth="1"/>
    <col min="36" max="36" width="12.16015625" style="0" customWidth="1"/>
    <col min="37" max="38" width="2" style="0" customWidth="1"/>
    <col min="39" max="39" width="3.83203125" style="0" customWidth="1"/>
    <col min="40" max="40" width="4" style="0" customWidth="1"/>
    <col min="41" max="43" width="2" style="0" customWidth="1"/>
    <col min="44" max="44" width="1.3359375" style="0" customWidth="1"/>
    <col min="45" max="48" width="2" style="0" customWidth="1"/>
    <col min="49" max="49" width="1.3359375" style="0" customWidth="1"/>
    <col min="50" max="78" width="2" style="0" customWidth="1"/>
    <col min="79" max="81" width="10.16015625" style="0" bestFit="1" customWidth="1"/>
  </cols>
  <sheetData>
    <row r="1" ht="8.25" customHeight="1"/>
    <row r="2" spans="57:77" ht="13.5" customHeight="1">
      <c r="BE2" s="162" t="s">
        <v>50</v>
      </c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</row>
    <row r="3" spans="57:77" ht="13.5" customHeight="1">
      <c r="BE3" s="163" t="s">
        <v>187</v>
      </c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</row>
    <row r="4" spans="57:77" ht="13.5" customHeight="1">
      <c r="BE4" s="169" t="s">
        <v>51</v>
      </c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</row>
    <row r="5" spans="57:77" ht="13.5" customHeight="1">
      <c r="BE5" s="163" t="s">
        <v>188</v>
      </c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</row>
    <row r="6" spans="57:77" ht="13.5" customHeight="1">
      <c r="BE6" s="167" t="s">
        <v>52</v>
      </c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</row>
    <row r="7" spans="58:76" ht="13.5" customHeight="1">
      <c r="BF7" s="166"/>
      <c r="BG7" s="166"/>
      <c r="BH7" s="166"/>
      <c r="BI7" s="166"/>
      <c r="BJ7" s="166"/>
      <c r="BK7" s="166"/>
      <c r="BL7" s="166"/>
      <c r="BM7" s="166"/>
      <c r="BN7" s="2"/>
      <c r="BO7" s="165" t="s">
        <v>189</v>
      </c>
      <c r="BP7" s="166"/>
      <c r="BQ7" s="166"/>
      <c r="BR7" s="166"/>
      <c r="BS7" s="166"/>
      <c r="BT7" s="166"/>
      <c r="BU7" s="166"/>
      <c r="BV7" s="166"/>
      <c r="BW7" s="166"/>
      <c r="BX7" s="166"/>
    </row>
    <row r="8" spans="58:76" ht="13.5" customHeight="1">
      <c r="BF8" s="167" t="s">
        <v>53</v>
      </c>
      <c r="BG8" s="167"/>
      <c r="BH8" s="167"/>
      <c r="BI8" s="167"/>
      <c r="BJ8" s="167"/>
      <c r="BK8" s="167"/>
      <c r="BL8" s="167"/>
      <c r="BM8" s="167"/>
      <c r="BN8" s="1"/>
      <c r="BO8" s="167" t="s">
        <v>54</v>
      </c>
      <c r="BP8" s="167"/>
      <c r="BQ8" s="167"/>
      <c r="BR8" s="167"/>
      <c r="BS8" s="167"/>
      <c r="BT8" s="167"/>
      <c r="BU8" s="167"/>
      <c r="BV8" s="167"/>
      <c r="BW8" s="167"/>
      <c r="BX8" s="167"/>
    </row>
    <row r="9" spans="57:73" ht="11.25" customHeight="1">
      <c r="BE9" t="s">
        <v>55</v>
      </c>
      <c r="BF9" s="165" t="s">
        <v>320</v>
      </c>
      <c r="BG9" s="166"/>
      <c r="BH9" t="s">
        <v>55</v>
      </c>
      <c r="BI9" s="165" t="s">
        <v>319</v>
      </c>
      <c r="BJ9" s="166"/>
      <c r="BK9" s="166"/>
      <c r="BL9" s="166"/>
      <c r="BM9" s="166"/>
      <c r="BN9" s="166"/>
      <c r="BO9" s="166"/>
      <c r="BP9" s="166"/>
      <c r="BQ9" s="168">
        <v>20</v>
      </c>
      <c r="BR9" s="168"/>
      <c r="BS9" s="165" t="s">
        <v>190</v>
      </c>
      <c r="BT9" s="166"/>
      <c r="BU9" t="s">
        <v>56</v>
      </c>
    </row>
    <row r="10" spans="35:36" ht="15">
      <c r="AI10" s="4"/>
      <c r="AJ10" s="4"/>
    </row>
    <row r="11" spans="1:77" ht="14.25" customHeight="1">
      <c r="A11" s="185" t="s">
        <v>194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4"/>
      <c r="BB11" s="184"/>
      <c r="BC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174" t="s">
        <v>2</v>
      </c>
      <c r="BT11" s="174"/>
      <c r="BU11" s="174"/>
      <c r="BV11" s="174"/>
      <c r="BW11" s="174"/>
      <c r="BX11" s="174"/>
      <c r="BY11" s="174"/>
    </row>
    <row r="12" spans="24:77" ht="15.75" customHeight="1" thickBot="1">
      <c r="X12" s="185" t="s">
        <v>18</v>
      </c>
      <c r="Y12" s="185"/>
      <c r="Z12" s="185"/>
      <c r="AA12" s="185"/>
      <c r="AB12" s="186" t="s">
        <v>190</v>
      </c>
      <c r="AC12" s="186"/>
      <c r="AD12" s="37" t="s">
        <v>0</v>
      </c>
      <c r="AF12" s="20"/>
      <c r="AG12" s="20"/>
      <c r="AH12" s="20"/>
      <c r="AI12" s="20"/>
      <c r="AJ12" s="20"/>
      <c r="AK12" s="20"/>
      <c r="AL12" s="20"/>
      <c r="AN12" s="42" t="s">
        <v>191</v>
      </c>
      <c r="AO12" s="19" t="s">
        <v>1</v>
      </c>
      <c r="AQ12" s="21"/>
      <c r="AR12" s="41" t="s">
        <v>192</v>
      </c>
      <c r="AS12" s="33"/>
      <c r="AT12" s="19" t="s">
        <v>193</v>
      </c>
      <c r="AU12" s="19"/>
      <c r="AV12" s="19"/>
      <c r="BA12" s="19"/>
      <c r="BB12" s="19"/>
      <c r="BS12" s="175"/>
      <c r="BT12" s="175"/>
      <c r="BU12" s="175"/>
      <c r="BV12" s="175"/>
      <c r="BW12" s="175"/>
      <c r="BX12" s="175"/>
      <c r="BY12" s="175"/>
    </row>
    <row r="13" spans="31:77" ht="12.75">
      <c r="AE13" t="s">
        <v>13</v>
      </c>
      <c r="AG13" s="165" t="s">
        <v>320</v>
      </c>
      <c r="AH13" s="166"/>
      <c r="AI13" t="s">
        <v>55</v>
      </c>
      <c r="AJ13" s="31" t="s">
        <v>319</v>
      </c>
      <c r="AK13" s="32" t="s">
        <v>311</v>
      </c>
      <c r="AL13" s="33"/>
      <c r="AM13" s="33"/>
      <c r="AN13" s="33"/>
      <c r="AO13" s="2"/>
      <c r="AP13" s="2"/>
      <c r="AQ13" s="33"/>
      <c r="AR13" s="34"/>
      <c r="AS13" s="2"/>
      <c r="AT13" s="2"/>
      <c r="AU13" s="33"/>
      <c r="AV13" s="33"/>
      <c r="AW13" s="34"/>
      <c r="AX13" s="2"/>
      <c r="AY13" s="2"/>
      <c r="AZ13" s="2"/>
      <c r="BH13" s="179" t="s">
        <v>3</v>
      </c>
      <c r="BI13" s="179"/>
      <c r="BJ13" s="179"/>
      <c r="BK13" s="179"/>
      <c r="BL13" s="179"/>
      <c r="BM13" s="179"/>
      <c r="BN13" s="179"/>
      <c r="BO13" s="179"/>
      <c r="BP13" s="179"/>
      <c r="BQ13" s="179"/>
      <c r="BR13" s="180"/>
      <c r="BS13" s="176" t="s">
        <v>321</v>
      </c>
      <c r="BT13" s="177"/>
      <c r="BU13" s="177"/>
      <c r="BV13" s="177"/>
      <c r="BW13" s="177"/>
      <c r="BX13" s="177"/>
      <c r="BY13" s="178"/>
    </row>
    <row r="14" spans="1:77" ht="18" customHeight="1">
      <c r="A14" s="5" t="s">
        <v>11</v>
      </c>
      <c r="O14" s="36"/>
      <c r="P14" s="182" t="s">
        <v>195</v>
      </c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36"/>
      <c r="BH14" s="179" t="s">
        <v>4</v>
      </c>
      <c r="BI14" s="179"/>
      <c r="BJ14" s="179"/>
      <c r="BK14" s="179"/>
      <c r="BL14" s="179"/>
      <c r="BM14" s="179"/>
      <c r="BN14" s="179"/>
      <c r="BO14" s="179"/>
      <c r="BP14" s="179"/>
      <c r="BQ14" s="179"/>
      <c r="BR14" s="180"/>
      <c r="BS14" s="187"/>
      <c r="BT14" s="172"/>
      <c r="BU14" s="172"/>
      <c r="BV14" s="172"/>
      <c r="BW14" s="172"/>
      <c r="BX14" s="172"/>
      <c r="BY14" s="173"/>
    </row>
    <row r="15" spans="1:77" ht="12.75">
      <c r="A15" s="5" t="s">
        <v>10</v>
      </c>
      <c r="N15" s="35"/>
      <c r="O15" s="35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35"/>
      <c r="BH15" s="191" t="s">
        <v>5</v>
      </c>
      <c r="BI15" s="191"/>
      <c r="BJ15" s="191"/>
      <c r="BK15" s="191"/>
      <c r="BL15" s="191"/>
      <c r="BM15" s="191"/>
      <c r="BN15" s="191"/>
      <c r="BO15" s="191"/>
      <c r="BP15" s="191"/>
      <c r="BQ15" s="191"/>
      <c r="BR15" s="192"/>
      <c r="BS15" s="171" t="s">
        <v>196</v>
      </c>
      <c r="BT15" s="172"/>
      <c r="BU15" s="172"/>
      <c r="BV15" s="172"/>
      <c r="BW15" s="172"/>
      <c r="BX15" s="172"/>
      <c r="BY15" s="173"/>
    </row>
    <row r="16" spans="60:77" ht="12.75">
      <c r="BH16" s="193" t="s">
        <v>4</v>
      </c>
      <c r="BI16" s="193"/>
      <c r="BJ16" s="193"/>
      <c r="BK16" s="193"/>
      <c r="BL16" s="193"/>
      <c r="BM16" s="193"/>
      <c r="BN16" s="193"/>
      <c r="BO16" s="193"/>
      <c r="BP16" s="193"/>
      <c r="BQ16" s="193"/>
      <c r="BR16" s="181"/>
      <c r="BS16" s="187"/>
      <c r="BT16" s="172"/>
      <c r="BU16" s="172"/>
      <c r="BV16" s="172"/>
      <c r="BW16" s="172"/>
      <c r="BX16" s="172"/>
      <c r="BY16" s="173"/>
    </row>
    <row r="17" spans="60:77" ht="12.75">
      <c r="BH17" s="181" t="s">
        <v>6</v>
      </c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71" t="s">
        <v>285</v>
      </c>
      <c r="BT17" s="172"/>
      <c r="BU17" s="172"/>
      <c r="BV17" s="172"/>
      <c r="BW17" s="172"/>
      <c r="BX17" s="172"/>
      <c r="BY17" s="173"/>
    </row>
    <row r="18" spans="1:77" ht="15.75">
      <c r="A18" s="5" t="s">
        <v>9</v>
      </c>
      <c r="H18" s="186" t="s">
        <v>286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1" t="s">
        <v>7</v>
      </c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71" t="s">
        <v>197</v>
      </c>
      <c r="BT18" s="172"/>
      <c r="BU18" s="172"/>
      <c r="BV18" s="172"/>
      <c r="BW18" s="172"/>
      <c r="BX18" s="172"/>
      <c r="BY18" s="173"/>
    </row>
    <row r="19" spans="1:77" ht="13.5" thickBot="1">
      <c r="A19" s="5" t="s">
        <v>12</v>
      </c>
      <c r="BH19" s="181" t="s">
        <v>8</v>
      </c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8">
        <v>383</v>
      </c>
      <c r="BT19" s="189"/>
      <c r="BU19" s="189"/>
      <c r="BV19" s="189"/>
      <c r="BW19" s="189"/>
      <c r="BX19" s="189"/>
      <c r="BY19" s="190"/>
    </row>
    <row r="20" spans="1:77" ht="12.75">
      <c r="A20" s="215" t="s">
        <v>14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</row>
    <row r="21" spans="1:77" s="6" customFormat="1" ht="17.25" customHeight="1">
      <c r="A21" s="207" t="s">
        <v>15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8"/>
      <c r="AF21" s="107" t="s">
        <v>16</v>
      </c>
      <c r="AG21" s="107"/>
      <c r="AH21" s="107"/>
      <c r="AI21" s="107"/>
      <c r="AJ21" s="263" t="s">
        <v>181</v>
      </c>
      <c r="AK21" s="204" t="s">
        <v>252</v>
      </c>
      <c r="AL21" s="107"/>
      <c r="AM21" s="107"/>
      <c r="AN21" s="107"/>
      <c r="AO21" s="107"/>
      <c r="AP21" s="107" t="s">
        <v>269</v>
      </c>
      <c r="AQ21" s="107"/>
      <c r="AR21" s="107"/>
      <c r="AS21" s="107"/>
      <c r="AT21" s="107" t="s">
        <v>270</v>
      </c>
      <c r="AU21" s="107"/>
      <c r="AV21" s="107"/>
      <c r="AW21" s="107"/>
      <c r="AX21" s="107"/>
      <c r="AY21" s="211" t="s">
        <v>17</v>
      </c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</row>
    <row r="22" spans="1:77" s="6" customFormat="1" ht="16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10"/>
      <c r="AF22" s="107"/>
      <c r="AG22" s="107"/>
      <c r="AH22" s="107"/>
      <c r="AI22" s="107"/>
      <c r="AJ22" s="264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205" t="s">
        <v>18</v>
      </c>
      <c r="AZ22" s="206"/>
      <c r="BA22" s="206"/>
      <c r="BB22" s="196" t="s">
        <v>190</v>
      </c>
      <c r="BC22" s="197"/>
      <c r="BD22" s="198" t="s">
        <v>56</v>
      </c>
      <c r="BE22" s="199"/>
      <c r="BF22" s="216" t="s">
        <v>18</v>
      </c>
      <c r="BG22" s="216"/>
      <c r="BH22" s="216"/>
      <c r="BI22" s="217" t="s">
        <v>191</v>
      </c>
      <c r="BJ22" s="218"/>
      <c r="BK22" s="219" t="s">
        <v>56</v>
      </c>
      <c r="BL22" s="219"/>
      <c r="BM22" s="205" t="s">
        <v>18</v>
      </c>
      <c r="BN22" s="206"/>
      <c r="BO22" s="206"/>
      <c r="BP22" s="196" t="s">
        <v>192</v>
      </c>
      <c r="BQ22" s="197"/>
      <c r="BR22" s="198" t="s">
        <v>56</v>
      </c>
      <c r="BS22" s="199"/>
      <c r="BT22" s="213" t="s">
        <v>20</v>
      </c>
      <c r="BU22" s="213"/>
      <c r="BV22" s="213"/>
      <c r="BW22" s="213"/>
      <c r="BX22" s="213"/>
      <c r="BY22" s="213"/>
    </row>
    <row r="23" spans="1:77" s="6" customFormat="1" ht="39" customHeigh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2"/>
      <c r="AF23" s="107"/>
      <c r="AG23" s="107"/>
      <c r="AH23" s="107"/>
      <c r="AI23" s="107"/>
      <c r="AJ23" s="265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200" t="s">
        <v>19</v>
      </c>
      <c r="AZ23" s="201"/>
      <c r="BA23" s="201"/>
      <c r="BB23" s="201"/>
      <c r="BC23" s="201"/>
      <c r="BD23" s="201"/>
      <c r="BE23" s="202"/>
      <c r="BF23" s="214" t="s">
        <v>22</v>
      </c>
      <c r="BG23" s="201"/>
      <c r="BH23" s="201"/>
      <c r="BI23" s="201"/>
      <c r="BJ23" s="201"/>
      <c r="BK23" s="201"/>
      <c r="BL23" s="201"/>
      <c r="BM23" s="200" t="s">
        <v>21</v>
      </c>
      <c r="BN23" s="201"/>
      <c r="BO23" s="201"/>
      <c r="BP23" s="201"/>
      <c r="BQ23" s="201"/>
      <c r="BR23" s="201"/>
      <c r="BS23" s="202"/>
      <c r="BT23" s="214"/>
      <c r="BU23" s="214"/>
      <c r="BV23" s="214"/>
      <c r="BW23" s="214"/>
      <c r="BX23" s="214"/>
      <c r="BY23" s="214"/>
    </row>
    <row r="24" spans="1:77" s="6" customFormat="1" ht="12.75" thickBot="1">
      <c r="A24" s="194">
        <v>1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08">
        <v>2</v>
      </c>
      <c r="AG24" s="108"/>
      <c r="AH24" s="108"/>
      <c r="AI24" s="108"/>
      <c r="AJ24" s="28">
        <v>3</v>
      </c>
      <c r="AK24" s="108">
        <v>4</v>
      </c>
      <c r="AL24" s="108"/>
      <c r="AM24" s="108"/>
      <c r="AN24" s="108"/>
      <c r="AO24" s="108"/>
      <c r="AP24" s="108">
        <v>5</v>
      </c>
      <c r="AQ24" s="108"/>
      <c r="AR24" s="108"/>
      <c r="AS24" s="108"/>
      <c r="AT24" s="108">
        <v>5</v>
      </c>
      <c r="AU24" s="108"/>
      <c r="AV24" s="108"/>
      <c r="AW24" s="108"/>
      <c r="AX24" s="108"/>
      <c r="AY24" s="108">
        <v>7</v>
      </c>
      <c r="AZ24" s="108"/>
      <c r="BA24" s="108"/>
      <c r="BB24" s="108"/>
      <c r="BC24" s="108"/>
      <c r="BD24" s="108"/>
      <c r="BE24" s="108"/>
      <c r="BF24" s="108">
        <v>7</v>
      </c>
      <c r="BG24" s="108"/>
      <c r="BH24" s="108"/>
      <c r="BI24" s="108"/>
      <c r="BJ24" s="108"/>
      <c r="BK24" s="108"/>
      <c r="BL24" s="108"/>
      <c r="BM24" s="108">
        <v>8</v>
      </c>
      <c r="BN24" s="108"/>
      <c r="BO24" s="108"/>
      <c r="BP24" s="108"/>
      <c r="BQ24" s="108"/>
      <c r="BR24" s="108"/>
      <c r="BS24" s="108"/>
      <c r="BT24" s="108">
        <v>10</v>
      </c>
      <c r="BU24" s="108"/>
      <c r="BV24" s="108"/>
      <c r="BW24" s="108"/>
      <c r="BX24" s="108"/>
      <c r="BY24" s="203"/>
    </row>
    <row r="25" spans="1:77" s="6" customFormat="1" ht="12">
      <c r="A25" s="233" t="s">
        <v>250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5"/>
      <c r="AF25" s="225" t="s">
        <v>26</v>
      </c>
      <c r="AG25" s="109"/>
      <c r="AH25" s="109"/>
      <c r="AI25" s="109"/>
      <c r="AJ25" s="26" t="s">
        <v>30</v>
      </c>
      <c r="AK25" s="109" t="s">
        <v>30</v>
      </c>
      <c r="AL25" s="109"/>
      <c r="AM25" s="109"/>
      <c r="AN25" s="109"/>
      <c r="AO25" s="109"/>
      <c r="AP25" s="109" t="s">
        <v>30</v>
      </c>
      <c r="AQ25" s="109"/>
      <c r="AR25" s="109"/>
      <c r="AS25" s="109"/>
      <c r="AT25" s="109" t="s">
        <v>30</v>
      </c>
      <c r="AU25" s="109"/>
      <c r="AV25" s="109"/>
      <c r="AW25" s="109"/>
      <c r="AX25" s="109"/>
      <c r="AY25" s="236">
        <v>129070.56</v>
      </c>
      <c r="AZ25" s="236"/>
      <c r="BA25" s="236"/>
      <c r="BB25" s="236"/>
      <c r="BC25" s="236"/>
      <c r="BD25" s="236"/>
      <c r="BE25" s="236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1"/>
    </row>
    <row r="26" spans="1:77" s="6" customFormat="1" ht="12">
      <c r="A26" s="233" t="s">
        <v>251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5"/>
      <c r="AF26" s="75" t="s">
        <v>27</v>
      </c>
      <c r="AG26" s="76"/>
      <c r="AH26" s="76"/>
      <c r="AI26" s="76"/>
      <c r="AJ26" s="38" t="s">
        <v>30</v>
      </c>
      <c r="AK26" s="76" t="s">
        <v>30</v>
      </c>
      <c r="AL26" s="76"/>
      <c r="AM26" s="76"/>
      <c r="AN26" s="76"/>
      <c r="AO26" s="76"/>
      <c r="AP26" s="76" t="s">
        <v>30</v>
      </c>
      <c r="AQ26" s="76"/>
      <c r="AR26" s="76"/>
      <c r="AS26" s="76"/>
      <c r="AT26" s="76" t="s">
        <v>30</v>
      </c>
      <c r="AU26" s="76"/>
      <c r="AV26" s="76"/>
      <c r="AW26" s="76"/>
      <c r="AX26" s="76"/>
      <c r="AY26" s="70">
        <f>AY25+AY27-AY48</f>
        <v>0</v>
      </c>
      <c r="AZ26" s="70"/>
      <c r="BA26" s="70"/>
      <c r="BB26" s="70"/>
      <c r="BC26" s="70"/>
      <c r="BD26" s="70"/>
      <c r="BE26" s="70"/>
      <c r="BF26" s="70">
        <f>BF25+BF27-BF48</f>
        <v>0</v>
      </c>
      <c r="BG26" s="70"/>
      <c r="BH26" s="70"/>
      <c r="BI26" s="70"/>
      <c r="BJ26" s="70"/>
      <c r="BK26" s="70"/>
      <c r="BL26" s="70"/>
      <c r="BM26" s="70">
        <f>BM25+BM27-BM48</f>
        <v>0</v>
      </c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1"/>
    </row>
    <row r="27" spans="1:77" s="6" customFormat="1" ht="12">
      <c r="A27" s="230" t="s">
        <v>23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2"/>
      <c r="AF27" s="94" t="s">
        <v>28</v>
      </c>
      <c r="AG27" s="95"/>
      <c r="AH27" s="95"/>
      <c r="AI27" s="95"/>
      <c r="AJ27" s="22" t="s">
        <v>30</v>
      </c>
      <c r="AK27" s="76"/>
      <c r="AL27" s="76"/>
      <c r="AM27" s="76"/>
      <c r="AN27" s="76"/>
      <c r="AO27" s="76"/>
      <c r="AP27" s="76" t="s">
        <v>30</v>
      </c>
      <c r="AQ27" s="76"/>
      <c r="AR27" s="76"/>
      <c r="AS27" s="76"/>
      <c r="AT27" s="76"/>
      <c r="AU27" s="76"/>
      <c r="AV27" s="76"/>
      <c r="AW27" s="76"/>
      <c r="AX27" s="76"/>
      <c r="AY27" s="69">
        <f>AY28+AY39</f>
        <v>25047930</v>
      </c>
      <c r="AZ27" s="69"/>
      <c r="BA27" s="69"/>
      <c r="BB27" s="69"/>
      <c r="BC27" s="69"/>
      <c r="BD27" s="69"/>
      <c r="BE27" s="69"/>
      <c r="BF27" s="69">
        <f>BF28+BF39</f>
        <v>21016278</v>
      </c>
      <c r="BG27" s="69"/>
      <c r="BH27" s="69"/>
      <c r="BI27" s="69"/>
      <c r="BJ27" s="69"/>
      <c r="BK27" s="69"/>
      <c r="BL27" s="69"/>
      <c r="BM27" s="69">
        <f>BM28+BM39</f>
        <v>21881859</v>
      </c>
      <c r="BN27" s="69"/>
      <c r="BO27" s="69"/>
      <c r="BP27" s="69"/>
      <c r="BQ27" s="69"/>
      <c r="BR27" s="69"/>
      <c r="BS27" s="69"/>
      <c r="BT27" s="70">
        <f>BT28+BT39</f>
        <v>0</v>
      </c>
      <c r="BU27" s="70"/>
      <c r="BV27" s="70"/>
      <c r="BW27" s="70"/>
      <c r="BX27" s="70"/>
      <c r="BY27" s="71"/>
    </row>
    <row r="28" spans="1:77" s="30" customFormat="1" ht="23.25" customHeight="1">
      <c r="A28" s="220" t="s">
        <v>24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1"/>
      <c r="AF28" s="226" t="s">
        <v>29</v>
      </c>
      <c r="AG28" s="227"/>
      <c r="AH28" s="227"/>
      <c r="AI28" s="228"/>
      <c r="AJ28" s="27" t="s">
        <v>30</v>
      </c>
      <c r="AK28" s="229" t="s">
        <v>31</v>
      </c>
      <c r="AL28" s="227"/>
      <c r="AM28" s="227"/>
      <c r="AN28" s="227"/>
      <c r="AO28" s="228"/>
      <c r="AP28" s="76" t="s">
        <v>30</v>
      </c>
      <c r="AQ28" s="76"/>
      <c r="AR28" s="76"/>
      <c r="AS28" s="76"/>
      <c r="AT28" s="229"/>
      <c r="AU28" s="227"/>
      <c r="AV28" s="227"/>
      <c r="AW28" s="227"/>
      <c r="AX28" s="228"/>
      <c r="AY28" s="237">
        <f>AY30</f>
        <v>23513590</v>
      </c>
      <c r="AZ28" s="238"/>
      <c r="BA28" s="238"/>
      <c r="BB28" s="238"/>
      <c r="BC28" s="238"/>
      <c r="BD28" s="238"/>
      <c r="BE28" s="239"/>
      <c r="BF28" s="237">
        <f>BF30</f>
        <v>21016278</v>
      </c>
      <c r="BG28" s="238"/>
      <c r="BH28" s="238"/>
      <c r="BI28" s="238"/>
      <c r="BJ28" s="238"/>
      <c r="BK28" s="238"/>
      <c r="BL28" s="239"/>
      <c r="BM28" s="237">
        <f>BM30</f>
        <v>21881859</v>
      </c>
      <c r="BN28" s="238"/>
      <c r="BO28" s="238"/>
      <c r="BP28" s="238"/>
      <c r="BQ28" s="238"/>
      <c r="BR28" s="238"/>
      <c r="BS28" s="239"/>
      <c r="BT28" s="242"/>
      <c r="BU28" s="243"/>
      <c r="BV28" s="243"/>
      <c r="BW28" s="243"/>
      <c r="BX28" s="243"/>
      <c r="BY28" s="244"/>
    </row>
    <row r="29" spans="1:77" s="6" customFormat="1" ht="12">
      <c r="A29" s="222" t="s">
        <v>25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4"/>
      <c r="AF29" s="251" t="s">
        <v>57</v>
      </c>
      <c r="AG29" s="105"/>
      <c r="AH29" s="105"/>
      <c r="AI29" s="106"/>
      <c r="AJ29" s="22" t="s">
        <v>30</v>
      </c>
      <c r="AK29" s="104"/>
      <c r="AL29" s="105"/>
      <c r="AM29" s="105"/>
      <c r="AN29" s="105"/>
      <c r="AO29" s="106"/>
      <c r="AP29" s="76" t="s">
        <v>30</v>
      </c>
      <c r="AQ29" s="76"/>
      <c r="AR29" s="76"/>
      <c r="AS29" s="76"/>
      <c r="AT29" s="104"/>
      <c r="AU29" s="105"/>
      <c r="AV29" s="105"/>
      <c r="AW29" s="105"/>
      <c r="AX29" s="106"/>
      <c r="AY29" s="110"/>
      <c r="AZ29" s="111"/>
      <c r="BA29" s="111"/>
      <c r="BB29" s="111"/>
      <c r="BC29" s="111"/>
      <c r="BD29" s="111"/>
      <c r="BE29" s="112"/>
      <c r="BF29" s="110"/>
      <c r="BG29" s="111"/>
      <c r="BH29" s="111"/>
      <c r="BI29" s="111"/>
      <c r="BJ29" s="111"/>
      <c r="BK29" s="111"/>
      <c r="BL29" s="112"/>
      <c r="BM29" s="110"/>
      <c r="BN29" s="111"/>
      <c r="BO29" s="111"/>
      <c r="BP29" s="111"/>
      <c r="BQ29" s="111"/>
      <c r="BR29" s="111"/>
      <c r="BS29" s="112"/>
      <c r="BT29" s="114"/>
      <c r="BU29" s="115"/>
      <c r="BV29" s="115"/>
      <c r="BW29" s="115"/>
      <c r="BX29" s="115"/>
      <c r="BY29" s="116"/>
    </row>
    <row r="30" spans="1:77" s="30" customFormat="1" ht="12">
      <c r="A30" s="259" t="s">
        <v>32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60"/>
      <c r="AF30" s="94" t="s">
        <v>34</v>
      </c>
      <c r="AG30" s="95"/>
      <c r="AH30" s="95"/>
      <c r="AI30" s="95"/>
      <c r="AJ30" s="27" t="s">
        <v>30</v>
      </c>
      <c r="AK30" s="95" t="s">
        <v>33</v>
      </c>
      <c r="AL30" s="95"/>
      <c r="AM30" s="95"/>
      <c r="AN30" s="95"/>
      <c r="AO30" s="95"/>
      <c r="AP30" s="76" t="s">
        <v>30</v>
      </c>
      <c r="AQ30" s="76"/>
      <c r="AR30" s="76"/>
      <c r="AS30" s="76"/>
      <c r="AT30" s="95"/>
      <c r="AU30" s="95"/>
      <c r="AV30" s="95"/>
      <c r="AW30" s="95"/>
      <c r="AX30" s="95"/>
      <c r="AY30" s="99">
        <f>AY32+AY33+AY31</f>
        <v>23513590</v>
      </c>
      <c r="AZ30" s="99"/>
      <c r="BA30" s="99"/>
      <c r="BB30" s="99"/>
      <c r="BC30" s="99"/>
      <c r="BD30" s="99"/>
      <c r="BE30" s="99"/>
      <c r="BF30" s="99">
        <f>BF32+BF33+BF31</f>
        <v>21016278</v>
      </c>
      <c r="BG30" s="99"/>
      <c r="BH30" s="99"/>
      <c r="BI30" s="99"/>
      <c r="BJ30" s="99"/>
      <c r="BK30" s="99"/>
      <c r="BL30" s="99"/>
      <c r="BM30" s="99">
        <f>BM32+BM33+BM31</f>
        <v>21881859</v>
      </c>
      <c r="BN30" s="99"/>
      <c r="BO30" s="99"/>
      <c r="BP30" s="99"/>
      <c r="BQ30" s="99"/>
      <c r="BR30" s="99"/>
      <c r="BS30" s="99"/>
      <c r="BT30" s="100"/>
      <c r="BU30" s="100"/>
      <c r="BV30" s="100"/>
      <c r="BW30" s="100"/>
      <c r="BX30" s="100"/>
      <c r="BY30" s="101"/>
    </row>
    <row r="31" spans="1:77" s="6" customFormat="1" ht="48.75" customHeight="1">
      <c r="A31" s="86" t="s">
        <v>182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156" t="s">
        <v>35</v>
      </c>
      <c r="AG31" s="97"/>
      <c r="AH31" s="97"/>
      <c r="AI31" s="98"/>
      <c r="AJ31" s="22" t="s">
        <v>30</v>
      </c>
      <c r="AK31" s="96" t="s">
        <v>33</v>
      </c>
      <c r="AL31" s="97"/>
      <c r="AM31" s="97"/>
      <c r="AN31" s="97"/>
      <c r="AO31" s="98"/>
      <c r="AP31" s="96" t="s">
        <v>30</v>
      </c>
      <c r="AQ31" s="97"/>
      <c r="AR31" s="97"/>
      <c r="AS31" s="98"/>
      <c r="AT31" s="96"/>
      <c r="AU31" s="97"/>
      <c r="AV31" s="97"/>
      <c r="AW31" s="97"/>
      <c r="AX31" s="98"/>
      <c r="AY31" s="138">
        <v>19772820</v>
      </c>
      <c r="AZ31" s="139"/>
      <c r="BA31" s="139"/>
      <c r="BB31" s="139"/>
      <c r="BC31" s="139"/>
      <c r="BD31" s="139"/>
      <c r="BE31" s="140"/>
      <c r="BF31" s="138">
        <v>18722498</v>
      </c>
      <c r="BG31" s="139"/>
      <c r="BH31" s="139"/>
      <c r="BI31" s="139"/>
      <c r="BJ31" s="139"/>
      <c r="BK31" s="139"/>
      <c r="BL31" s="140"/>
      <c r="BM31" s="138">
        <v>19588079</v>
      </c>
      <c r="BN31" s="139"/>
      <c r="BO31" s="139"/>
      <c r="BP31" s="139"/>
      <c r="BQ31" s="139"/>
      <c r="BR31" s="139"/>
      <c r="BS31" s="140"/>
      <c r="BT31" s="141"/>
      <c r="BU31" s="142"/>
      <c r="BV31" s="142"/>
      <c r="BW31" s="142"/>
      <c r="BX31" s="142"/>
      <c r="BY31" s="143"/>
    </row>
    <row r="32" spans="1:77" s="6" customFormat="1" ht="48.75" customHeight="1">
      <c r="A32" s="86" t="s">
        <v>316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7"/>
      <c r="AF32" s="156" t="s">
        <v>317</v>
      </c>
      <c r="AG32" s="97"/>
      <c r="AH32" s="97"/>
      <c r="AI32" s="98"/>
      <c r="AJ32" s="22" t="s">
        <v>30</v>
      </c>
      <c r="AK32" s="96" t="s">
        <v>33</v>
      </c>
      <c r="AL32" s="97"/>
      <c r="AM32" s="97"/>
      <c r="AN32" s="97"/>
      <c r="AO32" s="98"/>
      <c r="AP32" s="96" t="s">
        <v>30</v>
      </c>
      <c r="AQ32" s="97"/>
      <c r="AR32" s="97"/>
      <c r="AS32" s="98"/>
      <c r="AT32" s="96" t="s">
        <v>314</v>
      </c>
      <c r="AU32" s="97"/>
      <c r="AV32" s="97"/>
      <c r="AW32" s="97"/>
      <c r="AX32" s="98"/>
      <c r="AY32" s="138">
        <v>2525900</v>
      </c>
      <c r="AZ32" s="139"/>
      <c r="BA32" s="139"/>
      <c r="BB32" s="139"/>
      <c r="BC32" s="139"/>
      <c r="BD32" s="139"/>
      <c r="BE32" s="140"/>
      <c r="BF32" s="138"/>
      <c r="BG32" s="139"/>
      <c r="BH32" s="139"/>
      <c r="BI32" s="139"/>
      <c r="BJ32" s="139"/>
      <c r="BK32" s="139"/>
      <c r="BL32" s="140"/>
      <c r="BM32" s="138"/>
      <c r="BN32" s="139"/>
      <c r="BO32" s="139"/>
      <c r="BP32" s="139"/>
      <c r="BQ32" s="139"/>
      <c r="BR32" s="139"/>
      <c r="BS32" s="140"/>
      <c r="BT32" s="141"/>
      <c r="BU32" s="142"/>
      <c r="BV32" s="142"/>
      <c r="BW32" s="142"/>
      <c r="BX32" s="142"/>
      <c r="BY32" s="143"/>
    </row>
    <row r="33" spans="1:77" s="6" customFormat="1" ht="26.25" customHeight="1">
      <c r="A33" s="85" t="s">
        <v>271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/>
      <c r="AF33" s="75" t="s">
        <v>36</v>
      </c>
      <c r="AG33" s="76"/>
      <c r="AH33" s="76"/>
      <c r="AI33" s="76"/>
      <c r="AJ33" s="22" t="s">
        <v>30</v>
      </c>
      <c r="AK33" s="76" t="s">
        <v>33</v>
      </c>
      <c r="AL33" s="76"/>
      <c r="AM33" s="76"/>
      <c r="AN33" s="76"/>
      <c r="AO33" s="76"/>
      <c r="AP33" s="76" t="s">
        <v>30</v>
      </c>
      <c r="AQ33" s="76"/>
      <c r="AR33" s="76"/>
      <c r="AS33" s="76"/>
      <c r="AT33" s="76"/>
      <c r="AU33" s="76"/>
      <c r="AV33" s="76"/>
      <c r="AW33" s="76"/>
      <c r="AX33" s="76"/>
      <c r="AY33" s="69">
        <f>1068430+838440-692000</f>
        <v>1214870</v>
      </c>
      <c r="AZ33" s="69"/>
      <c r="BA33" s="69"/>
      <c r="BB33" s="69"/>
      <c r="BC33" s="69"/>
      <c r="BD33" s="69"/>
      <c r="BE33" s="69"/>
      <c r="BF33" s="69">
        <v>2293780</v>
      </c>
      <c r="BG33" s="69"/>
      <c r="BH33" s="69"/>
      <c r="BI33" s="69"/>
      <c r="BJ33" s="69"/>
      <c r="BK33" s="69"/>
      <c r="BL33" s="69"/>
      <c r="BM33" s="69">
        <v>2293780</v>
      </c>
      <c r="BN33" s="69"/>
      <c r="BO33" s="69"/>
      <c r="BP33" s="69"/>
      <c r="BQ33" s="69"/>
      <c r="BR33" s="69"/>
      <c r="BS33" s="69"/>
      <c r="BT33" s="70"/>
      <c r="BU33" s="70"/>
      <c r="BV33" s="70"/>
      <c r="BW33" s="70"/>
      <c r="BX33" s="70"/>
      <c r="BY33" s="71"/>
    </row>
    <row r="34" spans="1:77" s="6" customFormat="1" ht="12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2"/>
      <c r="AF34" s="156"/>
      <c r="AG34" s="97"/>
      <c r="AH34" s="97"/>
      <c r="AI34" s="98"/>
      <c r="AJ34" s="22"/>
      <c r="AK34" s="96"/>
      <c r="AL34" s="97"/>
      <c r="AM34" s="97"/>
      <c r="AN34" s="97"/>
      <c r="AO34" s="98"/>
      <c r="AP34" s="76"/>
      <c r="AQ34" s="76"/>
      <c r="AR34" s="76"/>
      <c r="AS34" s="76"/>
      <c r="AT34" s="96"/>
      <c r="AU34" s="97"/>
      <c r="AV34" s="97"/>
      <c r="AW34" s="97"/>
      <c r="AX34" s="98"/>
      <c r="AY34" s="138"/>
      <c r="AZ34" s="139"/>
      <c r="BA34" s="139"/>
      <c r="BB34" s="139"/>
      <c r="BC34" s="139"/>
      <c r="BD34" s="139"/>
      <c r="BE34" s="140"/>
      <c r="BF34" s="138"/>
      <c r="BG34" s="139"/>
      <c r="BH34" s="139"/>
      <c r="BI34" s="139"/>
      <c r="BJ34" s="139"/>
      <c r="BK34" s="139"/>
      <c r="BL34" s="140"/>
      <c r="BM34" s="138"/>
      <c r="BN34" s="139"/>
      <c r="BO34" s="139"/>
      <c r="BP34" s="139"/>
      <c r="BQ34" s="139"/>
      <c r="BR34" s="139"/>
      <c r="BS34" s="140"/>
      <c r="BT34" s="141"/>
      <c r="BU34" s="142"/>
      <c r="BV34" s="142"/>
      <c r="BW34" s="142"/>
      <c r="BX34" s="142"/>
      <c r="BY34" s="143"/>
    </row>
    <row r="35" spans="1:77" s="30" customFormat="1" ht="12">
      <c r="A35" s="220" t="s">
        <v>59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1"/>
      <c r="AF35" s="226" t="s">
        <v>37</v>
      </c>
      <c r="AG35" s="227"/>
      <c r="AH35" s="227"/>
      <c r="AI35" s="228"/>
      <c r="AJ35" s="27" t="s">
        <v>30</v>
      </c>
      <c r="AK35" s="229" t="s">
        <v>58</v>
      </c>
      <c r="AL35" s="227"/>
      <c r="AM35" s="227"/>
      <c r="AN35" s="227"/>
      <c r="AO35" s="228"/>
      <c r="AP35" s="95" t="s">
        <v>30</v>
      </c>
      <c r="AQ35" s="95"/>
      <c r="AR35" s="95"/>
      <c r="AS35" s="95"/>
      <c r="AT35" s="229"/>
      <c r="AU35" s="227"/>
      <c r="AV35" s="227"/>
      <c r="AW35" s="227"/>
      <c r="AX35" s="228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100"/>
      <c r="BU35" s="100"/>
      <c r="BV35" s="100"/>
      <c r="BW35" s="100"/>
      <c r="BX35" s="100"/>
      <c r="BY35" s="101"/>
    </row>
    <row r="36" spans="1:77" s="6" customFormat="1" ht="12">
      <c r="A36" s="222" t="s">
        <v>25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4"/>
      <c r="AF36" s="251" t="s">
        <v>38</v>
      </c>
      <c r="AG36" s="105"/>
      <c r="AH36" s="105"/>
      <c r="AI36" s="106"/>
      <c r="AJ36" s="39" t="s">
        <v>30</v>
      </c>
      <c r="AK36" s="104" t="s">
        <v>58</v>
      </c>
      <c r="AL36" s="105"/>
      <c r="AM36" s="105"/>
      <c r="AN36" s="105"/>
      <c r="AO36" s="106"/>
      <c r="AP36" s="104" t="s">
        <v>30</v>
      </c>
      <c r="AQ36" s="105"/>
      <c r="AR36" s="105"/>
      <c r="AS36" s="106"/>
      <c r="AT36" s="104"/>
      <c r="AU36" s="105"/>
      <c r="AV36" s="105"/>
      <c r="AW36" s="105"/>
      <c r="AX36" s="106"/>
      <c r="AY36" s="110"/>
      <c r="AZ36" s="111"/>
      <c r="BA36" s="111"/>
      <c r="BB36" s="111"/>
      <c r="BC36" s="111"/>
      <c r="BD36" s="111"/>
      <c r="BE36" s="112"/>
      <c r="BF36" s="110"/>
      <c r="BG36" s="111"/>
      <c r="BH36" s="111"/>
      <c r="BI36" s="111"/>
      <c r="BJ36" s="111"/>
      <c r="BK36" s="111"/>
      <c r="BL36" s="112"/>
      <c r="BM36" s="110"/>
      <c r="BN36" s="111"/>
      <c r="BO36" s="111"/>
      <c r="BP36" s="111"/>
      <c r="BQ36" s="111"/>
      <c r="BR36" s="111"/>
      <c r="BS36" s="112"/>
      <c r="BT36" s="114"/>
      <c r="BU36" s="115"/>
      <c r="BV36" s="115"/>
      <c r="BW36" s="115"/>
      <c r="BX36" s="115"/>
      <c r="BY36" s="116"/>
    </row>
    <row r="37" spans="1:77" s="6" customFormat="1" ht="12">
      <c r="A37" s="126" t="s">
        <v>60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8"/>
      <c r="AF37" s="75" t="s">
        <v>39</v>
      </c>
      <c r="AG37" s="76"/>
      <c r="AH37" s="76"/>
      <c r="AI37" s="76"/>
      <c r="AJ37" s="22" t="s">
        <v>30</v>
      </c>
      <c r="AK37" s="96" t="s">
        <v>63</v>
      </c>
      <c r="AL37" s="97"/>
      <c r="AM37" s="97"/>
      <c r="AN37" s="97"/>
      <c r="AO37" s="98"/>
      <c r="AP37" s="76" t="s">
        <v>30</v>
      </c>
      <c r="AQ37" s="76"/>
      <c r="AR37" s="76"/>
      <c r="AS37" s="76"/>
      <c r="AT37" s="76"/>
      <c r="AU37" s="76"/>
      <c r="AV37" s="76"/>
      <c r="AW37" s="76"/>
      <c r="AX37" s="76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70"/>
      <c r="BU37" s="70"/>
      <c r="BV37" s="70"/>
      <c r="BW37" s="70"/>
      <c r="BX37" s="70"/>
      <c r="BY37" s="71"/>
    </row>
    <row r="38" spans="1:77" s="6" customFormat="1" ht="12">
      <c r="A38" s="222" t="s">
        <v>25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4"/>
      <c r="AF38" s="251"/>
      <c r="AG38" s="105"/>
      <c r="AH38" s="105"/>
      <c r="AI38" s="106"/>
      <c r="AJ38" s="22"/>
      <c r="AK38" s="104"/>
      <c r="AL38" s="105"/>
      <c r="AM38" s="105"/>
      <c r="AN38" s="105"/>
      <c r="AO38" s="106"/>
      <c r="AP38" s="76"/>
      <c r="AQ38" s="76"/>
      <c r="AR38" s="76"/>
      <c r="AS38" s="76"/>
      <c r="AT38" s="104"/>
      <c r="AU38" s="105"/>
      <c r="AV38" s="105"/>
      <c r="AW38" s="105"/>
      <c r="AX38" s="106"/>
      <c r="AY38" s="110"/>
      <c r="AZ38" s="111"/>
      <c r="BA38" s="111"/>
      <c r="BB38" s="111"/>
      <c r="BC38" s="111"/>
      <c r="BD38" s="111"/>
      <c r="BE38" s="112"/>
      <c r="BF38" s="110"/>
      <c r="BG38" s="111"/>
      <c r="BH38" s="111"/>
      <c r="BI38" s="111"/>
      <c r="BJ38" s="111"/>
      <c r="BK38" s="111"/>
      <c r="BL38" s="112"/>
      <c r="BM38" s="110"/>
      <c r="BN38" s="111"/>
      <c r="BO38" s="111"/>
      <c r="BP38" s="111"/>
      <c r="BQ38" s="111"/>
      <c r="BR38" s="111"/>
      <c r="BS38" s="112"/>
      <c r="BT38" s="114"/>
      <c r="BU38" s="115"/>
      <c r="BV38" s="115"/>
      <c r="BW38" s="115"/>
      <c r="BX38" s="115"/>
      <c r="BY38" s="116"/>
    </row>
    <row r="39" spans="1:77" s="30" customFormat="1" ht="12">
      <c r="A39" s="249" t="s">
        <v>61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50"/>
      <c r="AF39" s="226" t="s">
        <v>40</v>
      </c>
      <c r="AG39" s="227"/>
      <c r="AH39" s="227"/>
      <c r="AI39" s="228"/>
      <c r="AJ39" s="27" t="s">
        <v>30</v>
      </c>
      <c r="AK39" s="83" t="s">
        <v>63</v>
      </c>
      <c r="AL39" s="95"/>
      <c r="AM39" s="95"/>
      <c r="AN39" s="95"/>
      <c r="AO39" s="95"/>
      <c r="AP39" s="95" t="s">
        <v>30</v>
      </c>
      <c r="AQ39" s="95"/>
      <c r="AR39" s="95"/>
      <c r="AS39" s="95"/>
      <c r="AT39" s="95"/>
      <c r="AU39" s="95"/>
      <c r="AV39" s="95"/>
      <c r="AW39" s="95"/>
      <c r="AX39" s="95"/>
      <c r="AY39" s="99">
        <f>AY40</f>
        <v>1534340</v>
      </c>
      <c r="AZ39" s="99"/>
      <c r="BA39" s="99"/>
      <c r="BB39" s="99"/>
      <c r="BC39" s="99"/>
      <c r="BD39" s="99"/>
      <c r="BE39" s="99"/>
      <c r="BF39" s="99">
        <f>BF40</f>
        <v>0</v>
      </c>
      <c r="BG39" s="99"/>
      <c r="BH39" s="99"/>
      <c r="BI39" s="99"/>
      <c r="BJ39" s="99"/>
      <c r="BK39" s="99"/>
      <c r="BL39" s="99"/>
      <c r="BM39" s="99">
        <f>BM40</f>
        <v>0</v>
      </c>
      <c r="BN39" s="99"/>
      <c r="BO39" s="99"/>
      <c r="BP39" s="99"/>
      <c r="BQ39" s="99"/>
      <c r="BR39" s="99"/>
      <c r="BS39" s="99"/>
      <c r="BT39" s="100"/>
      <c r="BU39" s="100"/>
      <c r="BV39" s="100"/>
      <c r="BW39" s="100"/>
      <c r="BX39" s="100"/>
      <c r="BY39" s="101"/>
    </row>
    <row r="40" spans="1:77" s="6" customFormat="1" ht="23.25" customHeight="1">
      <c r="A40" s="80" t="s">
        <v>62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2"/>
      <c r="AF40" s="75" t="s">
        <v>41</v>
      </c>
      <c r="AG40" s="76"/>
      <c r="AH40" s="76"/>
      <c r="AI40" s="76"/>
      <c r="AJ40" s="22" t="s">
        <v>30</v>
      </c>
      <c r="AK40" s="76" t="s">
        <v>63</v>
      </c>
      <c r="AL40" s="76"/>
      <c r="AM40" s="76"/>
      <c r="AN40" s="76"/>
      <c r="AO40" s="76"/>
      <c r="AP40" s="76" t="s">
        <v>30</v>
      </c>
      <c r="AQ40" s="76"/>
      <c r="AR40" s="76"/>
      <c r="AS40" s="76"/>
      <c r="AT40" s="76"/>
      <c r="AU40" s="76"/>
      <c r="AV40" s="76"/>
      <c r="AW40" s="76"/>
      <c r="AX40" s="76"/>
      <c r="AY40" s="69">
        <f>935340+599000</f>
        <v>1534340</v>
      </c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70"/>
      <c r="BU40" s="70"/>
      <c r="BV40" s="70"/>
      <c r="BW40" s="70"/>
      <c r="BX40" s="70"/>
      <c r="BY40" s="71"/>
    </row>
    <row r="41" spans="1:77" s="6" customFormat="1" ht="12">
      <c r="A41" s="126" t="s">
        <v>64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8"/>
      <c r="AF41" s="75" t="s">
        <v>42</v>
      </c>
      <c r="AG41" s="76"/>
      <c r="AH41" s="76"/>
      <c r="AI41" s="76"/>
      <c r="AJ41" s="22" t="s">
        <v>30</v>
      </c>
      <c r="AK41" s="76"/>
      <c r="AL41" s="76"/>
      <c r="AM41" s="76"/>
      <c r="AN41" s="76"/>
      <c r="AO41" s="76"/>
      <c r="AP41" s="76" t="s">
        <v>30</v>
      </c>
      <c r="AQ41" s="76"/>
      <c r="AR41" s="76"/>
      <c r="AS41" s="76"/>
      <c r="AT41" s="76"/>
      <c r="AU41" s="76"/>
      <c r="AV41" s="76"/>
      <c r="AW41" s="76"/>
      <c r="AX41" s="76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70"/>
      <c r="BU41" s="70"/>
      <c r="BV41" s="70"/>
      <c r="BW41" s="70"/>
      <c r="BX41" s="70"/>
      <c r="BY41" s="71"/>
    </row>
    <row r="42" spans="1:77" s="6" customFormat="1" ht="12">
      <c r="A42" s="252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4"/>
      <c r="AF42" s="156"/>
      <c r="AG42" s="97"/>
      <c r="AH42" s="97"/>
      <c r="AI42" s="98"/>
      <c r="AJ42" s="22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141"/>
      <c r="BU42" s="142"/>
      <c r="BV42" s="142"/>
      <c r="BW42" s="142"/>
      <c r="BX42" s="142"/>
      <c r="BY42" s="143"/>
    </row>
    <row r="43" spans="1:77" s="6" customFormat="1" ht="12">
      <c r="A43" s="126" t="s">
        <v>65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8"/>
      <c r="AF43" s="75" t="s">
        <v>43</v>
      </c>
      <c r="AG43" s="76"/>
      <c r="AH43" s="76"/>
      <c r="AI43" s="76"/>
      <c r="AJ43" s="22" t="s">
        <v>30</v>
      </c>
      <c r="AK43" s="76"/>
      <c r="AL43" s="76"/>
      <c r="AM43" s="76"/>
      <c r="AN43" s="76"/>
      <c r="AO43" s="76"/>
      <c r="AP43" s="76" t="s">
        <v>30</v>
      </c>
      <c r="AQ43" s="76"/>
      <c r="AR43" s="76"/>
      <c r="AS43" s="76"/>
      <c r="AT43" s="76"/>
      <c r="AU43" s="76"/>
      <c r="AV43" s="76"/>
      <c r="AW43" s="76"/>
      <c r="AX43" s="76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70"/>
      <c r="BU43" s="70"/>
      <c r="BV43" s="70"/>
      <c r="BW43" s="70"/>
      <c r="BX43" s="70"/>
      <c r="BY43" s="71"/>
    </row>
    <row r="44" spans="1:77" s="6" customFormat="1" ht="12">
      <c r="A44" s="80" t="s">
        <v>25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276"/>
      <c r="AF44" s="251"/>
      <c r="AG44" s="105"/>
      <c r="AH44" s="105"/>
      <c r="AI44" s="106"/>
      <c r="AJ44" s="22"/>
      <c r="AK44" s="104"/>
      <c r="AL44" s="105"/>
      <c r="AM44" s="105"/>
      <c r="AN44" s="105"/>
      <c r="AO44" s="106"/>
      <c r="AP44" s="76"/>
      <c r="AQ44" s="76"/>
      <c r="AR44" s="76"/>
      <c r="AS44" s="76"/>
      <c r="AT44" s="104"/>
      <c r="AU44" s="105"/>
      <c r="AV44" s="105"/>
      <c r="AW44" s="105"/>
      <c r="AX44" s="106"/>
      <c r="AY44" s="110"/>
      <c r="AZ44" s="111"/>
      <c r="BA44" s="111"/>
      <c r="BB44" s="111"/>
      <c r="BC44" s="111"/>
      <c r="BD44" s="111"/>
      <c r="BE44" s="112"/>
      <c r="BF44" s="110"/>
      <c r="BG44" s="111"/>
      <c r="BH44" s="111"/>
      <c r="BI44" s="111"/>
      <c r="BJ44" s="111"/>
      <c r="BK44" s="111"/>
      <c r="BL44" s="112"/>
      <c r="BM44" s="110"/>
      <c r="BN44" s="111"/>
      <c r="BO44" s="111"/>
      <c r="BP44" s="111"/>
      <c r="BQ44" s="111"/>
      <c r="BR44" s="111"/>
      <c r="BS44" s="112"/>
      <c r="BT44" s="114"/>
      <c r="BU44" s="115"/>
      <c r="BV44" s="115"/>
      <c r="BW44" s="115"/>
      <c r="BX44" s="115"/>
      <c r="BY44" s="116"/>
    </row>
    <row r="45" spans="1:77" s="6" customFormat="1" ht="12">
      <c r="A45" s="258" t="s">
        <v>272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8"/>
      <c r="AF45" s="75" t="s">
        <v>44</v>
      </c>
      <c r="AG45" s="76"/>
      <c r="AH45" s="76"/>
      <c r="AI45" s="76"/>
      <c r="AJ45" s="22" t="s">
        <v>30</v>
      </c>
      <c r="AK45" s="76" t="s">
        <v>30</v>
      </c>
      <c r="AL45" s="76"/>
      <c r="AM45" s="76"/>
      <c r="AN45" s="76"/>
      <c r="AO45" s="76"/>
      <c r="AP45" s="76" t="s">
        <v>30</v>
      </c>
      <c r="AQ45" s="76"/>
      <c r="AR45" s="76"/>
      <c r="AS45" s="76"/>
      <c r="AT45" s="76"/>
      <c r="AU45" s="76"/>
      <c r="AV45" s="76"/>
      <c r="AW45" s="76"/>
      <c r="AX45" s="76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70"/>
      <c r="BU45" s="70"/>
      <c r="BV45" s="70"/>
      <c r="BW45" s="70"/>
      <c r="BX45" s="70"/>
      <c r="BY45" s="71"/>
    </row>
    <row r="46" spans="1:77" s="6" customFormat="1" ht="35.25" customHeight="1">
      <c r="A46" s="80" t="s">
        <v>70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2"/>
      <c r="AF46" s="75" t="s">
        <v>45</v>
      </c>
      <c r="AG46" s="76"/>
      <c r="AH46" s="76"/>
      <c r="AI46" s="76"/>
      <c r="AJ46" s="38" t="s">
        <v>30</v>
      </c>
      <c r="AK46" s="76" t="s">
        <v>72</v>
      </c>
      <c r="AL46" s="76"/>
      <c r="AM46" s="76"/>
      <c r="AN46" s="76"/>
      <c r="AO46" s="76"/>
      <c r="AP46" s="76" t="s">
        <v>30</v>
      </c>
      <c r="AQ46" s="76"/>
      <c r="AR46" s="76"/>
      <c r="AS46" s="76"/>
      <c r="AT46" s="76"/>
      <c r="AU46" s="76"/>
      <c r="AV46" s="76"/>
      <c r="AW46" s="76"/>
      <c r="AX46" s="76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70" t="s">
        <v>30</v>
      </c>
      <c r="BU46" s="70"/>
      <c r="BV46" s="70"/>
      <c r="BW46" s="70"/>
      <c r="BX46" s="70"/>
      <c r="BY46" s="71"/>
    </row>
    <row r="47" spans="1:77" s="6" customFormat="1" ht="12">
      <c r="A47" s="252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4"/>
      <c r="AF47" s="156"/>
      <c r="AG47" s="97"/>
      <c r="AH47" s="97"/>
      <c r="AI47" s="98"/>
      <c r="AJ47" s="23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70"/>
      <c r="BU47" s="70"/>
      <c r="BV47" s="70"/>
      <c r="BW47" s="70"/>
      <c r="BX47" s="70"/>
      <c r="BY47" s="71"/>
    </row>
    <row r="48" spans="1:77" s="30" customFormat="1" ht="12">
      <c r="A48" s="245" t="s">
        <v>71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7"/>
      <c r="AF48" s="94" t="s">
        <v>46</v>
      </c>
      <c r="AG48" s="95"/>
      <c r="AH48" s="95"/>
      <c r="AI48" s="95"/>
      <c r="AJ48" s="38" t="s">
        <v>30</v>
      </c>
      <c r="AK48" s="95" t="s">
        <v>30</v>
      </c>
      <c r="AL48" s="95"/>
      <c r="AM48" s="95"/>
      <c r="AN48" s="95"/>
      <c r="AO48" s="95"/>
      <c r="AP48" s="77"/>
      <c r="AQ48" s="76"/>
      <c r="AR48" s="76"/>
      <c r="AS48" s="76"/>
      <c r="AT48" s="95"/>
      <c r="AU48" s="95"/>
      <c r="AV48" s="95"/>
      <c r="AW48" s="95"/>
      <c r="AX48" s="95"/>
      <c r="AY48" s="99">
        <f>AY50+AY87+AY102</f>
        <v>25177000.56</v>
      </c>
      <c r="AZ48" s="99"/>
      <c r="BA48" s="99"/>
      <c r="BB48" s="99"/>
      <c r="BC48" s="99"/>
      <c r="BD48" s="99"/>
      <c r="BE48" s="99"/>
      <c r="BF48" s="99">
        <f>BF50+BF87+BF102</f>
        <v>21016278</v>
      </c>
      <c r="BG48" s="99"/>
      <c r="BH48" s="99"/>
      <c r="BI48" s="99"/>
      <c r="BJ48" s="99"/>
      <c r="BK48" s="99"/>
      <c r="BL48" s="99"/>
      <c r="BM48" s="99">
        <f>BM50+BM87+BM102</f>
        <v>21881859</v>
      </c>
      <c r="BN48" s="99"/>
      <c r="BO48" s="99"/>
      <c r="BP48" s="99"/>
      <c r="BQ48" s="99"/>
      <c r="BR48" s="99"/>
      <c r="BS48" s="99"/>
      <c r="BT48" s="100">
        <f>BT50+BT87+BT102</f>
        <v>0</v>
      </c>
      <c r="BU48" s="100"/>
      <c r="BV48" s="100"/>
      <c r="BW48" s="100"/>
      <c r="BX48" s="100"/>
      <c r="BY48" s="101"/>
    </row>
    <row r="49" spans="1:77" s="6" customFormat="1" ht="12" hidden="1">
      <c r="A49" s="126" t="s">
        <v>73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8"/>
      <c r="AF49" s="75"/>
      <c r="AG49" s="76"/>
      <c r="AH49" s="76"/>
      <c r="AI49" s="76"/>
      <c r="AJ49" s="22"/>
      <c r="AK49" s="76" t="s">
        <v>30</v>
      </c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70"/>
      <c r="BU49" s="70"/>
      <c r="BV49" s="70"/>
      <c r="BW49" s="70"/>
      <c r="BX49" s="70"/>
      <c r="BY49" s="71"/>
    </row>
    <row r="50" spans="1:77" s="30" customFormat="1" ht="36.75" customHeight="1">
      <c r="A50" s="131" t="s">
        <v>223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3"/>
      <c r="AF50" s="94"/>
      <c r="AG50" s="95"/>
      <c r="AH50" s="95"/>
      <c r="AI50" s="95"/>
      <c r="AJ50" s="27"/>
      <c r="AK50" s="95" t="s">
        <v>30</v>
      </c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9">
        <f>AY51+AY65+AY75</f>
        <v>22298720</v>
      </c>
      <c r="AZ50" s="99"/>
      <c r="BA50" s="99"/>
      <c r="BB50" s="99"/>
      <c r="BC50" s="99"/>
      <c r="BD50" s="99"/>
      <c r="BE50" s="99"/>
      <c r="BF50" s="99">
        <f>BF51+BF65+BF75</f>
        <v>18722498</v>
      </c>
      <c r="BG50" s="99"/>
      <c r="BH50" s="99"/>
      <c r="BI50" s="99"/>
      <c r="BJ50" s="99"/>
      <c r="BK50" s="99"/>
      <c r="BL50" s="99"/>
      <c r="BM50" s="99">
        <f>BM51+BM65+BM75</f>
        <v>19588079</v>
      </c>
      <c r="BN50" s="99"/>
      <c r="BO50" s="99"/>
      <c r="BP50" s="99"/>
      <c r="BQ50" s="99"/>
      <c r="BR50" s="99"/>
      <c r="BS50" s="99"/>
      <c r="BT50" s="100">
        <f>BT54+BT56+BT58+BT65+BT75</f>
        <v>0</v>
      </c>
      <c r="BU50" s="100"/>
      <c r="BV50" s="100"/>
      <c r="BW50" s="100"/>
      <c r="BX50" s="100"/>
      <c r="BY50" s="101"/>
    </row>
    <row r="51" spans="1:81" s="30" customFormat="1" ht="24" customHeight="1">
      <c r="A51" s="92" t="s">
        <v>283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3"/>
      <c r="AF51" s="94" t="s">
        <v>47</v>
      </c>
      <c r="AG51" s="95"/>
      <c r="AH51" s="95"/>
      <c r="AI51" s="95"/>
      <c r="AJ51" s="27"/>
      <c r="AK51" s="95" t="s">
        <v>131</v>
      </c>
      <c r="AL51" s="95"/>
      <c r="AM51" s="95"/>
      <c r="AN51" s="95"/>
      <c r="AO51" s="95"/>
      <c r="AP51" s="95" t="s">
        <v>30</v>
      </c>
      <c r="AQ51" s="95"/>
      <c r="AR51" s="95"/>
      <c r="AS51" s="95"/>
      <c r="AT51" s="95"/>
      <c r="AU51" s="95"/>
      <c r="AV51" s="95"/>
      <c r="AW51" s="95"/>
      <c r="AX51" s="95"/>
      <c r="AY51" s="99">
        <f>AY52+AY58+AY56</f>
        <v>19382968</v>
      </c>
      <c r="AZ51" s="99"/>
      <c r="BA51" s="99"/>
      <c r="BB51" s="99"/>
      <c r="BC51" s="99"/>
      <c r="BD51" s="99"/>
      <c r="BE51" s="99"/>
      <c r="BF51" s="99">
        <f>BF52+BF58+BF56</f>
        <v>17356989</v>
      </c>
      <c r="BG51" s="99"/>
      <c r="BH51" s="99"/>
      <c r="BI51" s="99"/>
      <c r="BJ51" s="99"/>
      <c r="BK51" s="99"/>
      <c r="BL51" s="99"/>
      <c r="BM51" s="99">
        <f>BM52+BM58+BM56</f>
        <v>18247768</v>
      </c>
      <c r="BN51" s="99"/>
      <c r="BO51" s="99"/>
      <c r="BP51" s="99"/>
      <c r="BQ51" s="99"/>
      <c r="BR51" s="99"/>
      <c r="BS51" s="99"/>
      <c r="BT51" s="100">
        <f>BT52</f>
        <v>0</v>
      </c>
      <c r="BU51" s="100"/>
      <c r="BV51" s="100"/>
      <c r="BW51" s="100"/>
      <c r="BX51" s="100"/>
      <c r="BY51" s="101"/>
      <c r="CA51" s="65">
        <f>AY51+CA103</f>
        <v>20143478.56</v>
      </c>
      <c r="CB51" s="67">
        <f>BF51+CB103</f>
        <v>18430429</v>
      </c>
      <c r="CC51" s="65">
        <f>BM51+CB103</f>
        <v>19321208</v>
      </c>
    </row>
    <row r="52" spans="1:81" s="30" customFormat="1" ht="12">
      <c r="A52" s="92" t="s">
        <v>284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3"/>
      <c r="AF52" s="94" t="s">
        <v>48</v>
      </c>
      <c r="AG52" s="95"/>
      <c r="AH52" s="95"/>
      <c r="AI52" s="95"/>
      <c r="AJ52" s="27"/>
      <c r="AK52" s="95" t="s">
        <v>77</v>
      </c>
      <c r="AL52" s="95"/>
      <c r="AM52" s="95"/>
      <c r="AN52" s="95"/>
      <c r="AO52" s="95"/>
      <c r="AP52" s="95" t="s">
        <v>30</v>
      </c>
      <c r="AQ52" s="95"/>
      <c r="AR52" s="95"/>
      <c r="AS52" s="95"/>
      <c r="AT52" s="95"/>
      <c r="AU52" s="95"/>
      <c r="AV52" s="95"/>
      <c r="AW52" s="95"/>
      <c r="AX52" s="95"/>
      <c r="AY52" s="99">
        <f>AY53+AY54+AY55</f>
        <v>14904147</v>
      </c>
      <c r="AZ52" s="99"/>
      <c r="BA52" s="99"/>
      <c r="BB52" s="99"/>
      <c r="BC52" s="99"/>
      <c r="BD52" s="99"/>
      <c r="BE52" s="99"/>
      <c r="BF52" s="99">
        <f>BF53+BF54+BF55</f>
        <v>13352387</v>
      </c>
      <c r="BG52" s="99"/>
      <c r="BH52" s="99"/>
      <c r="BI52" s="99"/>
      <c r="BJ52" s="99"/>
      <c r="BK52" s="99"/>
      <c r="BL52" s="99"/>
      <c r="BM52" s="99">
        <f>BM53+BM54+BM55</f>
        <v>14038868</v>
      </c>
      <c r="BN52" s="99"/>
      <c r="BO52" s="99"/>
      <c r="BP52" s="99"/>
      <c r="BQ52" s="99"/>
      <c r="BR52" s="99"/>
      <c r="BS52" s="99"/>
      <c r="BT52" s="100">
        <f>BT54</f>
        <v>0</v>
      </c>
      <c r="BU52" s="100"/>
      <c r="BV52" s="100"/>
      <c r="BW52" s="100"/>
      <c r="BX52" s="100"/>
      <c r="BY52" s="101"/>
      <c r="CA52" s="65">
        <f>AY52+AY103</f>
        <v>15446242.67</v>
      </c>
      <c r="CB52" s="65">
        <f>BF52+BF103</f>
        <v>14134599</v>
      </c>
      <c r="CC52" s="65">
        <f>BM52+BM103</f>
        <v>14821080</v>
      </c>
    </row>
    <row r="53" spans="1:81" s="6" customFormat="1" ht="12">
      <c r="A53" s="85" t="s">
        <v>274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7"/>
      <c r="AF53" s="79" t="s">
        <v>246</v>
      </c>
      <c r="AG53" s="76"/>
      <c r="AH53" s="76"/>
      <c r="AI53" s="76"/>
      <c r="AJ53" s="22"/>
      <c r="AK53" s="76" t="s">
        <v>77</v>
      </c>
      <c r="AL53" s="76"/>
      <c r="AM53" s="76"/>
      <c r="AN53" s="76"/>
      <c r="AO53" s="76"/>
      <c r="AP53" s="77" t="s">
        <v>245</v>
      </c>
      <c r="AQ53" s="76"/>
      <c r="AR53" s="76"/>
      <c r="AS53" s="76"/>
      <c r="AT53" s="77"/>
      <c r="AU53" s="76"/>
      <c r="AV53" s="76"/>
      <c r="AW53" s="76"/>
      <c r="AX53" s="76"/>
      <c r="AY53" s="69">
        <v>14034031</v>
      </c>
      <c r="AZ53" s="69"/>
      <c r="BA53" s="69"/>
      <c r="BB53" s="69"/>
      <c r="BC53" s="69"/>
      <c r="BD53" s="69"/>
      <c r="BE53" s="69"/>
      <c r="BF53" s="69">
        <v>13260271</v>
      </c>
      <c r="BG53" s="69"/>
      <c r="BH53" s="69"/>
      <c r="BI53" s="69"/>
      <c r="BJ53" s="69"/>
      <c r="BK53" s="69"/>
      <c r="BL53" s="69"/>
      <c r="BM53" s="69">
        <v>13936752</v>
      </c>
      <c r="BN53" s="69"/>
      <c r="BO53" s="69"/>
      <c r="BP53" s="69"/>
      <c r="BQ53" s="69"/>
      <c r="BR53" s="69"/>
      <c r="BS53" s="69"/>
      <c r="BT53" s="70"/>
      <c r="BU53" s="70"/>
      <c r="BV53" s="70"/>
      <c r="BW53" s="70"/>
      <c r="BX53" s="70"/>
      <c r="BY53" s="71"/>
      <c r="CA53" s="65"/>
      <c r="CB53" s="66"/>
      <c r="CC53" s="66"/>
    </row>
    <row r="54" spans="1:81" s="6" customFormat="1" ht="12">
      <c r="A54" s="85" t="s">
        <v>274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7"/>
      <c r="AF54" s="79" t="s">
        <v>246</v>
      </c>
      <c r="AG54" s="76"/>
      <c r="AH54" s="76"/>
      <c r="AI54" s="76"/>
      <c r="AJ54" s="22"/>
      <c r="AK54" s="76" t="s">
        <v>77</v>
      </c>
      <c r="AL54" s="76"/>
      <c r="AM54" s="76"/>
      <c r="AN54" s="76"/>
      <c r="AO54" s="76"/>
      <c r="AP54" s="77" t="s">
        <v>245</v>
      </c>
      <c r="AQ54" s="76"/>
      <c r="AR54" s="76"/>
      <c r="AS54" s="76"/>
      <c r="AT54" s="76" t="s">
        <v>314</v>
      </c>
      <c r="AU54" s="76"/>
      <c r="AV54" s="76"/>
      <c r="AW54" s="76"/>
      <c r="AX54" s="76"/>
      <c r="AY54" s="69">
        <v>768000</v>
      </c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70"/>
      <c r="BU54" s="70"/>
      <c r="BV54" s="70"/>
      <c r="BW54" s="70"/>
      <c r="BX54" s="70"/>
      <c r="BY54" s="71"/>
      <c r="CA54" s="65"/>
      <c r="CB54" s="66"/>
      <c r="CC54" s="66"/>
    </row>
    <row r="55" spans="1:79" s="6" customFormat="1" ht="12">
      <c r="A55" s="277" t="s">
        <v>248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3"/>
      <c r="AF55" s="79" t="s">
        <v>275</v>
      </c>
      <c r="AG55" s="76"/>
      <c r="AH55" s="76"/>
      <c r="AI55" s="76"/>
      <c r="AJ55" s="22"/>
      <c r="AK55" s="77" t="s">
        <v>77</v>
      </c>
      <c r="AL55" s="76"/>
      <c r="AM55" s="76"/>
      <c r="AN55" s="76"/>
      <c r="AO55" s="76"/>
      <c r="AP55" s="77" t="s">
        <v>247</v>
      </c>
      <c r="AQ55" s="76"/>
      <c r="AR55" s="76"/>
      <c r="AS55" s="76"/>
      <c r="AT55" s="77"/>
      <c r="AU55" s="76"/>
      <c r="AV55" s="76"/>
      <c r="AW55" s="76"/>
      <c r="AX55" s="76"/>
      <c r="AY55" s="69">
        <v>102116</v>
      </c>
      <c r="AZ55" s="69"/>
      <c r="BA55" s="69"/>
      <c r="BB55" s="69"/>
      <c r="BC55" s="69"/>
      <c r="BD55" s="69"/>
      <c r="BE55" s="69"/>
      <c r="BF55" s="69">
        <v>92116</v>
      </c>
      <c r="BG55" s="69"/>
      <c r="BH55" s="69"/>
      <c r="BI55" s="69"/>
      <c r="BJ55" s="69"/>
      <c r="BK55" s="69"/>
      <c r="BL55" s="69"/>
      <c r="BM55" s="69">
        <v>102116</v>
      </c>
      <c r="BN55" s="69"/>
      <c r="BO55" s="69"/>
      <c r="BP55" s="69"/>
      <c r="BQ55" s="69"/>
      <c r="BR55" s="69"/>
      <c r="BS55" s="69"/>
      <c r="BT55" s="70"/>
      <c r="BU55" s="70"/>
      <c r="BV55" s="70"/>
      <c r="BW55" s="70"/>
      <c r="BX55" s="70"/>
      <c r="BY55" s="71"/>
      <c r="CA55" s="65"/>
    </row>
    <row r="56" spans="1:81" s="6" customFormat="1" ht="12">
      <c r="A56" s="102" t="s">
        <v>74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3"/>
      <c r="AF56" s="248" t="s">
        <v>49</v>
      </c>
      <c r="AG56" s="83"/>
      <c r="AH56" s="83"/>
      <c r="AI56" s="83"/>
      <c r="AJ56" s="25"/>
      <c r="AK56" s="83" t="s">
        <v>78</v>
      </c>
      <c r="AL56" s="83"/>
      <c r="AM56" s="83"/>
      <c r="AN56" s="83"/>
      <c r="AO56" s="83"/>
      <c r="AP56" s="83" t="s">
        <v>247</v>
      </c>
      <c r="AQ56" s="83"/>
      <c r="AR56" s="83"/>
      <c r="AS56" s="83"/>
      <c r="AT56" s="83"/>
      <c r="AU56" s="83"/>
      <c r="AV56" s="83"/>
      <c r="AW56" s="83"/>
      <c r="AX56" s="83"/>
      <c r="AY56" s="84">
        <v>8544</v>
      </c>
      <c r="AZ56" s="84"/>
      <c r="BA56" s="84"/>
      <c r="BB56" s="84"/>
      <c r="BC56" s="84"/>
      <c r="BD56" s="84"/>
      <c r="BE56" s="84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70"/>
      <c r="BU56" s="70"/>
      <c r="BV56" s="70"/>
      <c r="BW56" s="70"/>
      <c r="BX56" s="70"/>
      <c r="BY56" s="71"/>
      <c r="CA56" s="66">
        <f>AY56+AY106</f>
        <v>63544</v>
      </c>
      <c r="CB56" s="66">
        <f>BF56+BF106</f>
        <v>55000</v>
      </c>
      <c r="CC56" s="66">
        <f>BM56+BM106</f>
        <v>55000</v>
      </c>
    </row>
    <row r="57" spans="1:79" s="6" customFormat="1" ht="23.25" customHeight="1">
      <c r="A57" s="80" t="s">
        <v>75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2"/>
      <c r="AF57" s="75" t="s">
        <v>66</v>
      </c>
      <c r="AG57" s="76"/>
      <c r="AH57" s="76"/>
      <c r="AI57" s="76"/>
      <c r="AJ57" s="22"/>
      <c r="AK57" s="76" t="s">
        <v>79</v>
      </c>
      <c r="AL57" s="76"/>
      <c r="AM57" s="76"/>
      <c r="AN57" s="76"/>
      <c r="AO57" s="76"/>
      <c r="AP57" s="77" t="s">
        <v>30</v>
      </c>
      <c r="AQ57" s="76"/>
      <c r="AR57" s="76"/>
      <c r="AS57" s="76"/>
      <c r="AT57" s="76"/>
      <c r="AU57" s="76"/>
      <c r="AV57" s="76"/>
      <c r="AW57" s="76"/>
      <c r="AX57" s="76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70"/>
      <c r="BU57" s="70"/>
      <c r="BV57" s="70"/>
      <c r="BW57" s="70"/>
      <c r="BX57" s="70"/>
      <c r="BY57" s="71"/>
      <c r="CA57" s="66"/>
    </row>
    <row r="58" spans="1:81" s="30" customFormat="1" ht="35.25" customHeight="1">
      <c r="A58" s="255" t="s">
        <v>180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7"/>
      <c r="AF58" s="94" t="s">
        <v>67</v>
      </c>
      <c r="AG58" s="95"/>
      <c r="AH58" s="95"/>
      <c r="AI58" s="95"/>
      <c r="AJ58" s="27"/>
      <c r="AK58" s="95" t="s">
        <v>80</v>
      </c>
      <c r="AL58" s="95"/>
      <c r="AM58" s="95"/>
      <c r="AN58" s="95"/>
      <c r="AO58" s="95"/>
      <c r="AP58" s="95" t="s">
        <v>30</v>
      </c>
      <c r="AQ58" s="95"/>
      <c r="AR58" s="95"/>
      <c r="AS58" s="95"/>
      <c r="AT58" s="95"/>
      <c r="AU58" s="95"/>
      <c r="AV58" s="95"/>
      <c r="AW58" s="95"/>
      <c r="AX58" s="95"/>
      <c r="AY58" s="99">
        <f>AY59+AY60</f>
        <v>4470277</v>
      </c>
      <c r="AZ58" s="99"/>
      <c r="BA58" s="99"/>
      <c r="BB58" s="99"/>
      <c r="BC58" s="99"/>
      <c r="BD58" s="99"/>
      <c r="BE58" s="99"/>
      <c r="BF58" s="99">
        <f>BF59+BF60</f>
        <v>4004602</v>
      </c>
      <c r="BG58" s="99"/>
      <c r="BH58" s="99"/>
      <c r="BI58" s="99"/>
      <c r="BJ58" s="99"/>
      <c r="BK58" s="99"/>
      <c r="BL58" s="99"/>
      <c r="BM58" s="99">
        <f>BM59+BM60</f>
        <v>4208900</v>
      </c>
      <c r="BN58" s="99"/>
      <c r="BO58" s="99"/>
      <c r="BP58" s="99"/>
      <c r="BQ58" s="99"/>
      <c r="BR58" s="99"/>
      <c r="BS58" s="99"/>
      <c r="BT58" s="100">
        <f>BT59+BT60</f>
        <v>0</v>
      </c>
      <c r="BU58" s="100"/>
      <c r="BV58" s="100"/>
      <c r="BW58" s="100"/>
      <c r="BX58" s="100"/>
      <c r="BY58" s="101"/>
      <c r="CA58" s="65">
        <f>AY58+AY109</f>
        <v>4633691.89</v>
      </c>
      <c r="CB58" s="65">
        <f>BF58+BF109</f>
        <v>4240830</v>
      </c>
      <c r="CC58" s="65">
        <f>BM58+BM109</f>
        <v>4445128</v>
      </c>
    </row>
    <row r="59" spans="1:77" s="6" customFormat="1" ht="22.5" customHeight="1">
      <c r="A59" s="161" t="s">
        <v>76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20"/>
      <c r="AF59" s="75" t="s">
        <v>68</v>
      </c>
      <c r="AG59" s="76"/>
      <c r="AH59" s="76"/>
      <c r="AI59" s="76"/>
      <c r="AJ59" s="22"/>
      <c r="AK59" s="76" t="s">
        <v>80</v>
      </c>
      <c r="AL59" s="76"/>
      <c r="AM59" s="76"/>
      <c r="AN59" s="76"/>
      <c r="AO59" s="76"/>
      <c r="AP59" s="77" t="s">
        <v>249</v>
      </c>
      <c r="AQ59" s="76"/>
      <c r="AR59" s="76"/>
      <c r="AS59" s="76"/>
      <c r="AT59" s="77"/>
      <c r="AU59" s="76"/>
      <c r="AV59" s="76"/>
      <c r="AW59" s="76"/>
      <c r="AX59" s="76"/>
      <c r="AY59" s="69">
        <v>4238277</v>
      </c>
      <c r="AZ59" s="69"/>
      <c r="BA59" s="69"/>
      <c r="BB59" s="69"/>
      <c r="BC59" s="69"/>
      <c r="BD59" s="69"/>
      <c r="BE59" s="69"/>
      <c r="BF59" s="69">
        <v>4004602</v>
      </c>
      <c r="BG59" s="69"/>
      <c r="BH59" s="69"/>
      <c r="BI59" s="69"/>
      <c r="BJ59" s="69"/>
      <c r="BK59" s="69"/>
      <c r="BL59" s="69"/>
      <c r="BM59" s="69">
        <v>4208900</v>
      </c>
      <c r="BN59" s="69"/>
      <c r="BO59" s="69"/>
      <c r="BP59" s="69"/>
      <c r="BQ59" s="69"/>
      <c r="BR59" s="69"/>
      <c r="BS59" s="69"/>
      <c r="BT59" s="70"/>
      <c r="BU59" s="70"/>
      <c r="BV59" s="70"/>
      <c r="BW59" s="70"/>
      <c r="BX59" s="70"/>
      <c r="BY59" s="71"/>
    </row>
    <row r="60" spans="1:77" s="6" customFormat="1" ht="12" customHeight="1">
      <c r="A60" s="161" t="s">
        <v>315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20"/>
      <c r="AF60" s="75" t="s">
        <v>69</v>
      </c>
      <c r="AG60" s="76"/>
      <c r="AH60" s="76"/>
      <c r="AI60" s="76"/>
      <c r="AJ60" s="22"/>
      <c r="AK60" s="76" t="s">
        <v>80</v>
      </c>
      <c r="AL60" s="76"/>
      <c r="AM60" s="76"/>
      <c r="AN60" s="76"/>
      <c r="AO60" s="76"/>
      <c r="AP60" s="76" t="s">
        <v>249</v>
      </c>
      <c r="AQ60" s="76"/>
      <c r="AR60" s="76"/>
      <c r="AS60" s="76"/>
      <c r="AT60" s="76" t="s">
        <v>314</v>
      </c>
      <c r="AU60" s="76"/>
      <c r="AV60" s="76"/>
      <c r="AW60" s="76"/>
      <c r="AX60" s="76"/>
      <c r="AY60" s="69">
        <v>232000</v>
      </c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70"/>
      <c r="BU60" s="70"/>
      <c r="BV60" s="70"/>
      <c r="BW60" s="70"/>
      <c r="BX60" s="70"/>
      <c r="BY60" s="71"/>
    </row>
    <row r="61" spans="1:77" s="6" customFormat="1" ht="12">
      <c r="A61" s="158" t="s">
        <v>88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60"/>
      <c r="AF61" s="75" t="s">
        <v>81</v>
      </c>
      <c r="AG61" s="76"/>
      <c r="AH61" s="76"/>
      <c r="AI61" s="76"/>
      <c r="AJ61" s="22"/>
      <c r="AK61" s="76" t="s">
        <v>91</v>
      </c>
      <c r="AL61" s="76"/>
      <c r="AM61" s="76"/>
      <c r="AN61" s="76"/>
      <c r="AO61" s="76"/>
      <c r="AP61" s="77" t="s">
        <v>30</v>
      </c>
      <c r="AQ61" s="76"/>
      <c r="AR61" s="76"/>
      <c r="AS61" s="76"/>
      <c r="AT61" s="76"/>
      <c r="AU61" s="76"/>
      <c r="AV61" s="76"/>
      <c r="AW61" s="76"/>
      <c r="AX61" s="76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70"/>
      <c r="BU61" s="70"/>
      <c r="BV61" s="70"/>
      <c r="BW61" s="70"/>
      <c r="BX61" s="70"/>
      <c r="BY61" s="71"/>
    </row>
    <row r="62" spans="1:77" s="6" customFormat="1" ht="33.75" customHeight="1">
      <c r="A62" s="157" t="s">
        <v>89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3"/>
      <c r="AF62" s="75" t="s">
        <v>82</v>
      </c>
      <c r="AG62" s="76"/>
      <c r="AH62" s="76"/>
      <c r="AI62" s="76"/>
      <c r="AJ62" s="22"/>
      <c r="AK62" s="76" t="s">
        <v>92</v>
      </c>
      <c r="AL62" s="76"/>
      <c r="AM62" s="76"/>
      <c r="AN62" s="76"/>
      <c r="AO62" s="76"/>
      <c r="AP62" s="77" t="s">
        <v>30</v>
      </c>
      <c r="AQ62" s="76"/>
      <c r="AR62" s="76"/>
      <c r="AS62" s="76"/>
      <c r="AT62" s="76"/>
      <c r="AU62" s="76"/>
      <c r="AV62" s="76"/>
      <c r="AW62" s="76"/>
      <c r="AX62" s="76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70"/>
      <c r="BU62" s="70"/>
      <c r="BV62" s="70"/>
      <c r="BW62" s="70"/>
      <c r="BX62" s="70"/>
      <c r="BY62" s="71"/>
    </row>
    <row r="63" spans="1:77" s="6" customFormat="1" ht="36" customHeight="1">
      <c r="A63" s="72" t="s">
        <v>90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4"/>
      <c r="AF63" s="75" t="s">
        <v>83</v>
      </c>
      <c r="AG63" s="76"/>
      <c r="AH63" s="76"/>
      <c r="AI63" s="76"/>
      <c r="AJ63" s="22"/>
      <c r="AK63" s="76" t="s">
        <v>93</v>
      </c>
      <c r="AL63" s="76"/>
      <c r="AM63" s="76"/>
      <c r="AN63" s="76"/>
      <c r="AO63" s="76"/>
      <c r="AP63" s="77" t="s">
        <v>276</v>
      </c>
      <c r="AQ63" s="76"/>
      <c r="AR63" s="76"/>
      <c r="AS63" s="76"/>
      <c r="AT63" s="76"/>
      <c r="AU63" s="76"/>
      <c r="AV63" s="76"/>
      <c r="AW63" s="76"/>
      <c r="AX63" s="76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70"/>
      <c r="BU63" s="70"/>
      <c r="BV63" s="70"/>
      <c r="BW63" s="70"/>
      <c r="BX63" s="70"/>
      <c r="BY63" s="71"/>
    </row>
    <row r="64" spans="1:77" s="6" customFormat="1" ht="12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5"/>
      <c r="AF64" s="156"/>
      <c r="AG64" s="97"/>
      <c r="AH64" s="97"/>
      <c r="AI64" s="98"/>
      <c r="AJ64" s="23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70"/>
      <c r="BU64" s="70"/>
      <c r="BV64" s="70"/>
      <c r="BW64" s="70"/>
      <c r="BX64" s="70"/>
      <c r="BY64" s="71"/>
    </row>
    <row r="65" spans="1:77" s="30" customFormat="1" ht="12">
      <c r="A65" s="131" t="s">
        <v>94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3"/>
      <c r="AF65" s="94" t="s">
        <v>84</v>
      </c>
      <c r="AG65" s="95"/>
      <c r="AH65" s="95"/>
      <c r="AI65" s="95"/>
      <c r="AJ65" s="27"/>
      <c r="AK65" s="95" t="s">
        <v>96</v>
      </c>
      <c r="AL65" s="95"/>
      <c r="AM65" s="95"/>
      <c r="AN65" s="95"/>
      <c r="AO65" s="95"/>
      <c r="AP65" s="95" t="s">
        <v>30</v>
      </c>
      <c r="AQ65" s="95"/>
      <c r="AR65" s="95"/>
      <c r="AS65" s="95"/>
      <c r="AT65" s="95"/>
      <c r="AU65" s="95"/>
      <c r="AV65" s="95"/>
      <c r="AW65" s="95"/>
      <c r="AX65" s="95"/>
      <c r="AY65" s="99">
        <f>AY66+AY67+AY68</f>
        <v>172648</v>
      </c>
      <c r="AZ65" s="99"/>
      <c r="BA65" s="99"/>
      <c r="BB65" s="99"/>
      <c r="BC65" s="99"/>
      <c r="BD65" s="99"/>
      <c r="BE65" s="99"/>
      <c r="BF65" s="99">
        <f>BF66+BF67+BF68</f>
        <v>172648</v>
      </c>
      <c r="BG65" s="99"/>
      <c r="BH65" s="99"/>
      <c r="BI65" s="99"/>
      <c r="BJ65" s="99"/>
      <c r="BK65" s="99"/>
      <c r="BL65" s="99"/>
      <c r="BM65" s="99">
        <f>BM66+BM67+BM68</f>
        <v>172648</v>
      </c>
      <c r="BN65" s="99"/>
      <c r="BO65" s="99"/>
      <c r="BP65" s="99"/>
      <c r="BQ65" s="99"/>
      <c r="BR65" s="99"/>
      <c r="BS65" s="99"/>
      <c r="BT65" s="100">
        <f>BT66+BT67+BT68</f>
        <v>0</v>
      </c>
      <c r="BU65" s="100"/>
      <c r="BV65" s="100"/>
      <c r="BW65" s="100"/>
      <c r="BX65" s="100"/>
      <c r="BY65" s="101"/>
    </row>
    <row r="66" spans="1:77" s="6" customFormat="1" ht="24" customHeight="1">
      <c r="A66" s="80" t="s">
        <v>115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2"/>
      <c r="AF66" s="75" t="s">
        <v>85</v>
      </c>
      <c r="AG66" s="76"/>
      <c r="AH66" s="76"/>
      <c r="AI66" s="76"/>
      <c r="AJ66" s="22"/>
      <c r="AK66" s="76" t="s">
        <v>97</v>
      </c>
      <c r="AL66" s="76"/>
      <c r="AM66" s="76"/>
      <c r="AN66" s="76"/>
      <c r="AO66" s="76"/>
      <c r="AP66" s="77" t="s">
        <v>277</v>
      </c>
      <c r="AQ66" s="76"/>
      <c r="AR66" s="76"/>
      <c r="AS66" s="76"/>
      <c r="AT66" s="76"/>
      <c r="AU66" s="76"/>
      <c r="AV66" s="76"/>
      <c r="AW66" s="76"/>
      <c r="AX66" s="76"/>
      <c r="AY66" s="69">
        <v>172648</v>
      </c>
      <c r="AZ66" s="69"/>
      <c r="BA66" s="69"/>
      <c r="BB66" s="69"/>
      <c r="BC66" s="69"/>
      <c r="BD66" s="69"/>
      <c r="BE66" s="69"/>
      <c r="BF66" s="69">
        <v>172648</v>
      </c>
      <c r="BG66" s="69"/>
      <c r="BH66" s="69"/>
      <c r="BI66" s="69"/>
      <c r="BJ66" s="69"/>
      <c r="BK66" s="69"/>
      <c r="BL66" s="69"/>
      <c r="BM66" s="69">
        <v>172648</v>
      </c>
      <c r="BN66" s="69"/>
      <c r="BO66" s="69"/>
      <c r="BP66" s="69"/>
      <c r="BQ66" s="69"/>
      <c r="BR66" s="69"/>
      <c r="BS66" s="69"/>
      <c r="BT66" s="70"/>
      <c r="BU66" s="70"/>
      <c r="BV66" s="70"/>
      <c r="BW66" s="70"/>
      <c r="BX66" s="70"/>
      <c r="BY66" s="71"/>
    </row>
    <row r="67" spans="1:77" s="6" customFormat="1" ht="23.25" customHeight="1">
      <c r="A67" s="80" t="s">
        <v>116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2"/>
      <c r="AF67" s="75" t="s">
        <v>86</v>
      </c>
      <c r="AG67" s="76"/>
      <c r="AH67" s="76"/>
      <c r="AI67" s="76"/>
      <c r="AJ67" s="22"/>
      <c r="AK67" s="76" t="s">
        <v>98</v>
      </c>
      <c r="AL67" s="76"/>
      <c r="AM67" s="76"/>
      <c r="AN67" s="76"/>
      <c r="AO67" s="76"/>
      <c r="AP67" s="77" t="s">
        <v>277</v>
      </c>
      <c r="AQ67" s="76"/>
      <c r="AR67" s="76"/>
      <c r="AS67" s="76"/>
      <c r="AT67" s="76"/>
      <c r="AU67" s="76"/>
      <c r="AV67" s="76"/>
      <c r="AW67" s="76"/>
      <c r="AX67" s="76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70"/>
      <c r="BU67" s="70"/>
      <c r="BV67" s="70"/>
      <c r="BW67" s="70"/>
      <c r="BX67" s="70"/>
      <c r="BY67" s="71"/>
    </row>
    <row r="68" spans="1:77" s="6" customFormat="1" ht="11.25" customHeight="1">
      <c r="A68" s="124" t="s">
        <v>117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5"/>
      <c r="AF68" s="75" t="s">
        <v>87</v>
      </c>
      <c r="AG68" s="76"/>
      <c r="AH68" s="76"/>
      <c r="AI68" s="76"/>
      <c r="AJ68" s="22"/>
      <c r="AK68" s="76" t="s">
        <v>99</v>
      </c>
      <c r="AL68" s="76"/>
      <c r="AM68" s="76"/>
      <c r="AN68" s="76"/>
      <c r="AO68" s="76"/>
      <c r="AP68" s="77" t="s">
        <v>277</v>
      </c>
      <c r="AQ68" s="76"/>
      <c r="AR68" s="76"/>
      <c r="AS68" s="76"/>
      <c r="AT68" s="76"/>
      <c r="AU68" s="76"/>
      <c r="AV68" s="76"/>
      <c r="AW68" s="76"/>
      <c r="AX68" s="76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70"/>
      <c r="BU68" s="70"/>
      <c r="BV68" s="70"/>
      <c r="BW68" s="70"/>
      <c r="BX68" s="70"/>
      <c r="BY68" s="71"/>
    </row>
    <row r="69" spans="1:77" s="6" customFormat="1" ht="12">
      <c r="A69" s="126" t="s">
        <v>118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8"/>
      <c r="AF69" s="75" t="s">
        <v>107</v>
      </c>
      <c r="AG69" s="76"/>
      <c r="AH69" s="76"/>
      <c r="AI69" s="76"/>
      <c r="AJ69" s="22"/>
      <c r="AK69" s="76" t="s">
        <v>30</v>
      </c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70"/>
      <c r="BU69" s="70"/>
      <c r="BV69" s="70"/>
      <c r="BW69" s="70"/>
      <c r="BX69" s="70"/>
      <c r="BY69" s="71"/>
    </row>
    <row r="70" spans="1:77" s="6" customFormat="1" ht="24.75" customHeight="1">
      <c r="A70" s="88" t="s">
        <v>119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90"/>
      <c r="AF70" s="75" t="s">
        <v>108</v>
      </c>
      <c r="AG70" s="76"/>
      <c r="AH70" s="76"/>
      <c r="AI70" s="76"/>
      <c r="AJ70" s="22"/>
      <c r="AK70" s="76" t="s">
        <v>100</v>
      </c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70"/>
      <c r="BU70" s="70"/>
      <c r="BV70" s="70"/>
      <c r="BW70" s="70"/>
      <c r="BX70" s="70"/>
      <c r="BY70" s="71"/>
    </row>
    <row r="71" spans="1:77" s="6" customFormat="1" ht="12">
      <c r="A71" s="88" t="s">
        <v>120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90"/>
      <c r="AF71" s="75" t="s">
        <v>109</v>
      </c>
      <c r="AG71" s="76"/>
      <c r="AH71" s="76"/>
      <c r="AI71" s="76"/>
      <c r="AJ71" s="22"/>
      <c r="AK71" s="76" t="s">
        <v>101</v>
      </c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70"/>
      <c r="BU71" s="70"/>
      <c r="BV71" s="70"/>
      <c r="BW71" s="70"/>
      <c r="BX71" s="70"/>
      <c r="BY71" s="71"/>
    </row>
    <row r="72" spans="1:77" s="6" customFormat="1" ht="24" customHeight="1">
      <c r="A72" s="151" t="s">
        <v>121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2"/>
      <c r="AF72" s="75" t="s">
        <v>110</v>
      </c>
      <c r="AG72" s="76"/>
      <c r="AH72" s="76"/>
      <c r="AI72" s="76"/>
      <c r="AJ72" s="22"/>
      <c r="AK72" s="76" t="s">
        <v>102</v>
      </c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70"/>
      <c r="BU72" s="70"/>
      <c r="BV72" s="70"/>
      <c r="BW72" s="70"/>
      <c r="BX72" s="70"/>
      <c r="BY72" s="71"/>
    </row>
    <row r="73" spans="1:77" s="6" customFormat="1" ht="12">
      <c r="A73" s="126" t="s">
        <v>122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8"/>
      <c r="AF73" s="75" t="s">
        <v>111</v>
      </c>
      <c r="AG73" s="76"/>
      <c r="AH73" s="76"/>
      <c r="AI73" s="76"/>
      <c r="AJ73" s="22"/>
      <c r="AK73" s="76" t="s">
        <v>30</v>
      </c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70"/>
      <c r="BU73" s="70"/>
      <c r="BV73" s="70"/>
      <c r="BW73" s="70"/>
      <c r="BX73" s="70"/>
      <c r="BY73" s="71"/>
    </row>
    <row r="74" spans="1:77" s="6" customFormat="1" ht="36" customHeight="1">
      <c r="A74" s="80" t="s">
        <v>123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2"/>
      <c r="AF74" s="75" t="s">
        <v>112</v>
      </c>
      <c r="AG74" s="76"/>
      <c r="AH74" s="76"/>
      <c r="AI74" s="76"/>
      <c r="AJ74" s="22"/>
      <c r="AK74" s="76" t="s">
        <v>103</v>
      </c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70"/>
      <c r="BU74" s="70"/>
      <c r="BV74" s="70"/>
      <c r="BW74" s="70"/>
      <c r="BX74" s="70"/>
      <c r="BY74" s="71"/>
    </row>
    <row r="75" spans="1:79" s="30" customFormat="1" ht="12">
      <c r="A75" s="131" t="s">
        <v>264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3"/>
      <c r="AF75" s="94" t="s">
        <v>113</v>
      </c>
      <c r="AG75" s="95"/>
      <c r="AH75" s="95"/>
      <c r="AI75" s="95"/>
      <c r="AJ75" s="27"/>
      <c r="AK75" s="95" t="s">
        <v>278</v>
      </c>
      <c r="AL75" s="95"/>
      <c r="AM75" s="95"/>
      <c r="AN75" s="95"/>
      <c r="AO75" s="95"/>
      <c r="AP75" s="95" t="s">
        <v>30</v>
      </c>
      <c r="AQ75" s="95"/>
      <c r="AR75" s="95"/>
      <c r="AS75" s="95"/>
      <c r="AT75" s="95"/>
      <c r="AU75" s="95"/>
      <c r="AV75" s="95"/>
      <c r="AW75" s="95"/>
      <c r="AX75" s="95"/>
      <c r="AY75" s="99">
        <f>AY76+AY78</f>
        <v>2743104</v>
      </c>
      <c r="AZ75" s="99"/>
      <c r="BA75" s="99"/>
      <c r="BB75" s="99"/>
      <c r="BC75" s="99"/>
      <c r="BD75" s="99"/>
      <c r="BE75" s="99"/>
      <c r="BF75" s="99">
        <f>BF76+BF78</f>
        <v>1192861</v>
      </c>
      <c r="BG75" s="99"/>
      <c r="BH75" s="99"/>
      <c r="BI75" s="99"/>
      <c r="BJ75" s="99"/>
      <c r="BK75" s="99"/>
      <c r="BL75" s="99"/>
      <c r="BM75" s="99">
        <f>BM76+BM78</f>
        <v>1167663</v>
      </c>
      <c r="BN75" s="99"/>
      <c r="BO75" s="99"/>
      <c r="BP75" s="99"/>
      <c r="BQ75" s="99"/>
      <c r="BR75" s="99"/>
      <c r="BS75" s="99"/>
      <c r="BT75" s="100">
        <f>BT76+BT78</f>
        <v>0</v>
      </c>
      <c r="BU75" s="100"/>
      <c r="BV75" s="100"/>
      <c r="BW75" s="100"/>
      <c r="BX75" s="100"/>
      <c r="BY75" s="101"/>
      <c r="CA75" s="65">
        <f>AY75+AY118+AY87</f>
        <v>4860874</v>
      </c>
    </row>
    <row r="76" spans="1:77" s="6" customFormat="1" ht="24.75" customHeight="1" hidden="1">
      <c r="A76" s="80" t="s">
        <v>126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2"/>
      <c r="AF76" s="75" t="s">
        <v>114</v>
      </c>
      <c r="AG76" s="76"/>
      <c r="AH76" s="76"/>
      <c r="AI76" s="76"/>
      <c r="AJ76" s="22"/>
      <c r="AK76" s="76" t="s">
        <v>106</v>
      </c>
      <c r="AL76" s="76"/>
      <c r="AM76" s="76"/>
      <c r="AN76" s="76"/>
      <c r="AO76" s="76"/>
      <c r="AP76" s="77" t="s">
        <v>30</v>
      </c>
      <c r="AQ76" s="76"/>
      <c r="AR76" s="76"/>
      <c r="AS76" s="76"/>
      <c r="AT76" s="76"/>
      <c r="AU76" s="76"/>
      <c r="AV76" s="76"/>
      <c r="AW76" s="76"/>
      <c r="AX76" s="76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70"/>
      <c r="BU76" s="70"/>
      <c r="BV76" s="70"/>
      <c r="BW76" s="70"/>
      <c r="BX76" s="70"/>
      <c r="BY76" s="71"/>
    </row>
    <row r="77" spans="1:77" s="6" customFormat="1" ht="12" hidden="1">
      <c r="A77" s="78" t="s">
        <v>212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4"/>
      <c r="AF77" s="113" t="s">
        <v>279</v>
      </c>
      <c r="AG77" s="105"/>
      <c r="AH77" s="105"/>
      <c r="AI77" s="106"/>
      <c r="AJ77" s="22"/>
      <c r="AK77" s="77" t="s">
        <v>106</v>
      </c>
      <c r="AL77" s="76"/>
      <c r="AM77" s="76"/>
      <c r="AN77" s="76"/>
      <c r="AO77" s="76"/>
      <c r="AP77" s="77" t="s">
        <v>207</v>
      </c>
      <c r="AQ77" s="76"/>
      <c r="AR77" s="76"/>
      <c r="AS77" s="76"/>
      <c r="AT77" s="77"/>
      <c r="AU77" s="76"/>
      <c r="AV77" s="76"/>
      <c r="AW77" s="76"/>
      <c r="AX77" s="76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70"/>
      <c r="BU77" s="70"/>
      <c r="BV77" s="70"/>
      <c r="BW77" s="70"/>
      <c r="BX77" s="70"/>
      <c r="BY77" s="71"/>
    </row>
    <row r="78" spans="1:77" s="30" customFormat="1" ht="12">
      <c r="A78" s="134" t="s">
        <v>129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6"/>
      <c r="AF78" s="94" t="s">
        <v>127</v>
      </c>
      <c r="AG78" s="95"/>
      <c r="AH78" s="95"/>
      <c r="AI78" s="95"/>
      <c r="AJ78" s="27"/>
      <c r="AK78" s="95" t="s">
        <v>128</v>
      </c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9">
        <f>SUM(AY79:BE86)</f>
        <v>2743104</v>
      </c>
      <c r="AZ78" s="99"/>
      <c r="BA78" s="99"/>
      <c r="BB78" s="99"/>
      <c r="BC78" s="99"/>
      <c r="BD78" s="99"/>
      <c r="BE78" s="99"/>
      <c r="BF78" s="99">
        <f>SUM(BF79:BL86)</f>
        <v>1192861</v>
      </c>
      <c r="BG78" s="99"/>
      <c r="BH78" s="99"/>
      <c r="BI78" s="99"/>
      <c r="BJ78" s="99"/>
      <c r="BK78" s="99"/>
      <c r="BL78" s="99"/>
      <c r="BM78" s="99">
        <f>SUM(BM79:BS86)</f>
        <v>1167663</v>
      </c>
      <c r="BN78" s="99"/>
      <c r="BO78" s="99"/>
      <c r="BP78" s="99"/>
      <c r="BQ78" s="99"/>
      <c r="BR78" s="99"/>
      <c r="BS78" s="99"/>
      <c r="BT78" s="100">
        <f>SUM(BT79:BY86)</f>
        <v>0</v>
      </c>
      <c r="BU78" s="100"/>
      <c r="BV78" s="100"/>
      <c r="BW78" s="100"/>
      <c r="BX78" s="100"/>
      <c r="BY78" s="101"/>
    </row>
    <row r="79" spans="1:77" s="6" customFormat="1" ht="25.5" customHeight="1">
      <c r="A79" s="118" t="s">
        <v>210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20"/>
      <c r="AF79" s="113" t="s">
        <v>198</v>
      </c>
      <c r="AG79" s="105"/>
      <c r="AH79" s="105"/>
      <c r="AI79" s="106"/>
      <c r="AJ79" s="24"/>
      <c r="AK79" s="117" t="s">
        <v>128</v>
      </c>
      <c r="AL79" s="105"/>
      <c r="AM79" s="105"/>
      <c r="AN79" s="105"/>
      <c r="AO79" s="106"/>
      <c r="AP79" s="117" t="s">
        <v>205</v>
      </c>
      <c r="AQ79" s="105"/>
      <c r="AR79" s="105"/>
      <c r="AS79" s="106"/>
      <c r="AT79" s="117"/>
      <c r="AU79" s="105"/>
      <c r="AV79" s="105"/>
      <c r="AW79" s="105"/>
      <c r="AX79" s="106"/>
      <c r="AY79" s="110">
        <v>45877</v>
      </c>
      <c r="AZ79" s="111"/>
      <c r="BA79" s="111"/>
      <c r="BB79" s="111"/>
      <c r="BC79" s="111"/>
      <c r="BD79" s="111"/>
      <c r="BE79" s="112"/>
      <c r="BF79" s="110">
        <v>44960</v>
      </c>
      <c r="BG79" s="111"/>
      <c r="BH79" s="111"/>
      <c r="BI79" s="111"/>
      <c r="BJ79" s="111"/>
      <c r="BK79" s="111"/>
      <c r="BL79" s="112"/>
      <c r="BM79" s="110">
        <v>44060</v>
      </c>
      <c r="BN79" s="111"/>
      <c r="BO79" s="111"/>
      <c r="BP79" s="111"/>
      <c r="BQ79" s="111"/>
      <c r="BR79" s="111"/>
      <c r="BS79" s="112"/>
      <c r="BT79" s="114"/>
      <c r="BU79" s="115"/>
      <c r="BV79" s="115"/>
      <c r="BW79" s="115"/>
      <c r="BX79" s="115"/>
      <c r="BY79" s="116"/>
    </row>
    <row r="80" spans="1:77" s="6" customFormat="1" ht="12">
      <c r="A80" s="121" t="s">
        <v>211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3"/>
      <c r="AF80" s="75" t="s">
        <v>199</v>
      </c>
      <c r="AG80" s="76"/>
      <c r="AH80" s="76"/>
      <c r="AI80" s="76"/>
      <c r="AJ80" s="22"/>
      <c r="AK80" s="77" t="s">
        <v>128</v>
      </c>
      <c r="AL80" s="76"/>
      <c r="AM80" s="76"/>
      <c r="AN80" s="76"/>
      <c r="AO80" s="76"/>
      <c r="AP80" s="77" t="s">
        <v>206</v>
      </c>
      <c r="AQ80" s="76"/>
      <c r="AR80" s="76"/>
      <c r="AS80" s="76"/>
      <c r="AT80" s="77"/>
      <c r="AU80" s="76"/>
      <c r="AV80" s="76"/>
      <c r="AW80" s="76"/>
      <c r="AX80" s="76"/>
      <c r="AY80" s="69">
        <f>960316-106000</f>
        <v>854316</v>
      </c>
      <c r="AZ80" s="69"/>
      <c r="BA80" s="69"/>
      <c r="BB80" s="69"/>
      <c r="BC80" s="69"/>
      <c r="BD80" s="69"/>
      <c r="BE80" s="69"/>
      <c r="BF80" s="69">
        <v>941110</v>
      </c>
      <c r="BG80" s="69"/>
      <c r="BH80" s="69"/>
      <c r="BI80" s="69"/>
      <c r="BJ80" s="69"/>
      <c r="BK80" s="69"/>
      <c r="BL80" s="69"/>
      <c r="BM80" s="69">
        <v>922288</v>
      </c>
      <c r="BN80" s="69"/>
      <c r="BO80" s="69"/>
      <c r="BP80" s="69"/>
      <c r="BQ80" s="69"/>
      <c r="BR80" s="69"/>
      <c r="BS80" s="69"/>
      <c r="BT80" s="70"/>
      <c r="BU80" s="70"/>
      <c r="BV80" s="70"/>
      <c r="BW80" s="70"/>
      <c r="BX80" s="70"/>
      <c r="BY80" s="71"/>
    </row>
    <row r="81" spans="1:79" s="6" customFormat="1" ht="12">
      <c r="A81" s="78" t="s">
        <v>212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4"/>
      <c r="AF81" s="113" t="s">
        <v>200</v>
      </c>
      <c r="AG81" s="105"/>
      <c r="AH81" s="105"/>
      <c r="AI81" s="106"/>
      <c r="AJ81" s="22"/>
      <c r="AK81" s="77" t="s">
        <v>128</v>
      </c>
      <c r="AL81" s="76"/>
      <c r="AM81" s="76"/>
      <c r="AN81" s="76"/>
      <c r="AO81" s="76"/>
      <c r="AP81" s="77" t="s">
        <v>207</v>
      </c>
      <c r="AQ81" s="76"/>
      <c r="AR81" s="76"/>
      <c r="AS81" s="76"/>
      <c r="AT81" s="77"/>
      <c r="AU81" s="76"/>
      <c r="AV81" s="76"/>
      <c r="AW81" s="76"/>
      <c r="AX81" s="76"/>
      <c r="AY81" s="69">
        <v>71311</v>
      </c>
      <c r="AZ81" s="69"/>
      <c r="BA81" s="69"/>
      <c r="BB81" s="69"/>
      <c r="BC81" s="69"/>
      <c r="BD81" s="69"/>
      <c r="BE81" s="69"/>
      <c r="BF81" s="69">
        <v>69885</v>
      </c>
      <c r="BG81" s="69"/>
      <c r="BH81" s="69"/>
      <c r="BI81" s="69"/>
      <c r="BJ81" s="69"/>
      <c r="BK81" s="69"/>
      <c r="BL81" s="69"/>
      <c r="BM81" s="69">
        <v>67147</v>
      </c>
      <c r="BN81" s="69"/>
      <c r="BO81" s="69"/>
      <c r="BP81" s="69"/>
      <c r="BQ81" s="69"/>
      <c r="BR81" s="69"/>
      <c r="BS81" s="69"/>
      <c r="BT81" s="70"/>
      <c r="BU81" s="70"/>
      <c r="BV81" s="70"/>
      <c r="BW81" s="70"/>
      <c r="BX81" s="70"/>
      <c r="BY81" s="71"/>
      <c r="CA81" s="6">
        <f>AT130</f>
        <v>0</v>
      </c>
    </row>
    <row r="82" spans="1:77" s="6" customFormat="1" ht="12">
      <c r="A82" s="78" t="s">
        <v>213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4"/>
      <c r="AF82" s="75" t="s">
        <v>201</v>
      </c>
      <c r="AG82" s="76"/>
      <c r="AH82" s="76"/>
      <c r="AI82" s="76"/>
      <c r="AJ82" s="22"/>
      <c r="AK82" s="77" t="s">
        <v>128</v>
      </c>
      <c r="AL82" s="76"/>
      <c r="AM82" s="76"/>
      <c r="AN82" s="76"/>
      <c r="AO82" s="76"/>
      <c r="AP82" s="77" t="s">
        <v>208</v>
      </c>
      <c r="AQ82" s="76"/>
      <c r="AR82" s="76"/>
      <c r="AS82" s="76"/>
      <c r="AT82" s="77"/>
      <c r="AU82" s="76"/>
      <c r="AV82" s="76"/>
      <c r="AW82" s="76"/>
      <c r="AX82" s="76"/>
      <c r="AY82" s="69">
        <v>139700</v>
      </c>
      <c r="AZ82" s="69"/>
      <c r="BA82" s="69"/>
      <c r="BB82" s="69"/>
      <c r="BC82" s="69"/>
      <c r="BD82" s="69"/>
      <c r="BE82" s="69"/>
      <c r="BF82" s="69">
        <v>136906</v>
      </c>
      <c r="BG82" s="69"/>
      <c r="BH82" s="69"/>
      <c r="BI82" s="69"/>
      <c r="BJ82" s="69"/>
      <c r="BK82" s="69"/>
      <c r="BL82" s="69"/>
      <c r="BM82" s="69">
        <v>134168</v>
      </c>
      <c r="BN82" s="69"/>
      <c r="BO82" s="69"/>
      <c r="BP82" s="69"/>
      <c r="BQ82" s="69"/>
      <c r="BR82" s="69"/>
      <c r="BS82" s="69"/>
      <c r="BT82" s="70"/>
      <c r="BU82" s="70"/>
      <c r="BV82" s="70"/>
      <c r="BW82" s="70"/>
      <c r="BX82" s="70"/>
      <c r="BY82" s="71"/>
    </row>
    <row r="83" spans="1:77" s="6" customFormat="1" ht="12">
      <c r="A83" s="78" t="s">
        <v>237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4"/>
      <c r="AF83" s="113" t="s">
        <v>202</v>
      </c>
      <c r="AG83" s="105"/>
      <c r="AH83" s="105"/>
      <c r="AI83" s="106"/>
      <c r="AJ83" s="22"/>
      <c r="AK83" s="77" t="s">
        <v>128</v>
      </c>
      <c r="AL83" s="76"/>
      <c r="AM83" s="76"/>
      <c r="AN83" s="76"/>
      <c r="AO83" s="76"/>
      <c r="AP83" s="77" t="s">
        <v>238</v>
      </c>
      <c r="AQ83" s="76"/>
      <c r="AR83" s="76"/>
      <c r="AS83" s="76"/>
      <c r="AT83" s="77"/>
      <c r="AU83" s="76"/>
      <c r="AV83" s="76"/>
      <c r="AW83" s="76"/>
      <c r="AX83" s="76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70"/>
      <c r="BU83" s="70"/>
      <c r="BV83" s="70"/>
      <c r="BW83" s="70"/>
      <c r="BX83" s="70"/>
      <c r="BY83" s="71"/>
    </row>
    <row r="84" spans="1:77" s="6" customFormat="1" ht="12">
      <c r="A84" s="72" t="s">
        <v>214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4"/>
      <c r="AF84" s="75" t="s">
        <v>203</v>
      </c>
      <c r="AG84" s="76"/>
      <c r="AH84" s="76"/>
      <c r="AI84" s="76"/>
      <c r="AJ84" s="22"/>
      <c r="AK84" s="77" t="s">
        <v>128</v>
      </c>
      <c r="AL84" s="76"/>
      <c r="AM84" s="76"/>
      <c r="AN84" s="76"/>
      <c r="AO84" s="76"/>
      <c r="AP84" s="77" t="s">
        <v>209</v>
      </c>
      <c r="AQ84" s="76"/>
      <c r="AR84" s="76"/>
      <c r="AS84" s="76"/>
      <c r="AT84" s="76"/>
      <c r="AU84" s="76"/>
      <c r="AV84" s="76"/>
      <c r="AW84" s="76"/>
      <c r="AX84" s="76"/>
      <c r="AY84" s="69">
        <v>106000</v>
      </c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70"/>
      <c r="BU84" s="70"/>
      <c r="BV84" s="70"/>
      <c r="BW84" s="70"/>
      <c r="BX84" s="70"/>
      <c r="BY84" s="71"/>
    </row>
    <row r="85" spans="1:77" s="6" customFormat="1" ht="12">
      <c r="A85" s="72" t="s">
        <v>214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4"/>
      <c r="AF85" s="75" t="s">
        <v>203</v>
      </c>
      <c r="AG85" s="76"/>
      <c r="AH85" s="76"/>
      <c r="AI85" s="76"/>
      <c r="AJ85" s="22"/>
      <c r="AK85" s="77" t="s">
        <v>128</v>
      </c>
      <c r="AL85" s="76"/>
      <c r="AM85" s="76"/>
      <c r="AN85" s="76"/>
      <c r="AO85" s="76"/>
      <c r="AP85" s="77" t="s">
        <v>209</v>
      </c>
      <c r="AQ85" s="76"/>
      <c r="AR85" s="76"/>
      <c r="AS85" s="76"/>
      <c r="AT85" s="76" t="s">
        <v>314</v>
      </c>
      <c r="AU85" s="76"/>
      <c r="AV85" s="76"/>
      <c r="AW85" s="76"/>
      <c r="AX85" s="76"/>
      <c r="AY85" s="69">
        <v>1450000</v>
      </c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70"/>
      <c r="BU85" s="70"/>
      <c r="BV85" s="70"/>
      <c r="BW85" s="70"/>
      <c r="BX85" s="70"/>
      <c r="BY85" s="71"/>
    </row>
    <row r="86" spans="1:77" s="6" customFormat="1" ht="12">
      <c r="A86" s="78" t="s">
        <v>215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4"/>
      <c r="AF86" s="113" t="s">
        <v>204</v>
      </c>
      <c r="AG86" s="105"/>
      <c r="AH86" s="105"/>
      <c r="AI86" s="106"/>
      <c r="AJ86" s="22"/>
      <c r="AK86" s="77" t="s">
        <v>128</v>
      </c>
      <c r="AL86" s="76"/>
      <c r="AM86" s="76"/>
      <c r="AN86" s="76"/>
      <c r="AO86" s="76"/>
      <c r="AP86" s="77" t="s">
        <v>95</v>
      </c>
      <c r="AQ86" s="76"/>
      <c r="AR86" s="76"/>
      <c r="AS86" s="76"/>
      <c r="AT86" s="76" t="s">
        <v>314</v>
      </c>
      <c r="AU86" s="76"/>
      <c r="AV86" s="76"/>
      <c r="AW86" s="76"/>
      <c r="AX86" s="76"/>
      <c r="AY86" s="69">
        <v>75900</v>
      </c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70"/>
      <c r="BU86" s="70"/>
      <c r="BV86" s="70"/>
      <c r="BW86" s="70"/>
      <c r="BX86" s="70"/>
      <c r="BY86" s="71"/>
    </row>
    <row r="87" spans="1:77" s="30" customFormat="1" ht="12">
      <c r="A87" s="134" t="s">
        <v>224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6"/>
      <c r="AF87" s="94" t="s">
        <v>183</v>
      </c>
      <c r="AG87" s="95"/>
      <c r="AH87" s="95"/>
      <c r="AI87" s="95"/>
      <c r="AJ87" s="27"/>
      <c r="AK87" s="95" t="s">
        <v>30</v>
      </c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9">
        <f>AY89</f>
        <v>1534340</v>
      </c>
      <c r="AZ87" s="99"/>
      <c r="BA87" s="99"/>
      <c r="BB87" s="99"/>
      <c r="BC87" s="99"/>
      <c r="BD87" s="99"/>
      <c r="BE87" s="99"/>
      <c r="BF87" s="99">
        <f>BF89</f>
        <v>0</v>
      </c>
      <c r="BG87" s="99"/>
      <c r="BH87" s="99"/>
      <c r="BI87" s="99"/>
      <c r="BJ87" s="99"/>
      <c r="BK87" s="99"/>
      <c r="BL87" s="99"/>
      <c r="BM87" s="99">
        <f>BM89</f>
        <v>0</v>
      </c>
      <c r="BN87" s="99"/>
      <c r="BO87" s="99"/>
      <c r="BP87" s="99"/>
      <c r="BQ87" s="99"/>
      <c r="BR87" s="99"/>
      <c r="BS87" s="99"/>
      <c r="BT87" s="100">
        <f>BT89</f>
        <v>0</v>
      </c>
      <c r="BU87" s="100"/>
      <c r="BV87" s="100"/>
      <c r="BW87" s="100"/>
      <c r="BX87" s="100"/>
      <c r="BY87" s="101"/>
    </row>
    <row r="88" spans="1:77" s="6" customFormat="1" ht="12">
      <c r="A88" s="126" t="s">
        <v>264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8"/>
      <c r="AF88" s="79" t="s">
        <v>185</v>
      </c>
      <c r="AG88" s="76"/>
      <c r="AH88" s="76"/>
      <c r="AI88" s="76"/>
      <c r="AJ88" s="22"/>
      <c r="AK88" s="76" t="s">
        <v>30</v>
      </c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70"/>
      <c r="BU88" s="70"/>
      <c r="BV88" s="70"/>
      <c r="BW88" s="70"/>
      <c r="BX88" s="70"/>
      <c r="BY88" s="71"/>
    </row>
    <row r="89" spans="1:77" s="6" customFormat="1" ht="12">
      <c r="A89" s="80" t="s">
        <v>129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2"/>
      <c r="AF89" s="79" t="s">
        <v>186</v>
      </c>
      <c r="AG89" s="76"/>
      <c r="AH89" s="76"/>
      <c r="AI89" s="76"/>
      <c r="AJ89" s="22"/>
      <c r="AK89" s="76" t="s">
        <v>128</v>
      </c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69">
        <f>AY92+AY97</f>
        <v>1534340</v>
      </c>
      <c r="AZ89" s="69"/>
      <c r="BA89" s="69"/>
      <c r="BB89" s="69"/>
      <c r="BC89" s="69"/>
      <c r="BD89" s="69"/>
      <c r="BE89" s="69"/>
      <c r="BF89" s="69">
        <f>SUM(BF90:BL91)</f>
        <v>0</v>
      </c>
      <c r="BG89" s="69"/>
      <c r="BH89" s="69"/>
      <c r="BI89" s="69"/>
      <c r="BJ89" s="69"/>
      <c r="BK89" s="69"/>
      <c r="BL89" s="69"/>
      <c r="BM89" s="69">
        <f>SUM(BM90:BS91)</f>
        <v>0</v>
      </c>
      <c r="BN89" s="69"/>
      <c r="BO89" s="69"/>
      <c r="BP89" s="69"/>
      <c r="BQ89" s="69"/>
      <c r="BR89" s="69"/>
      <c r="BS89" s="69"/>
      <c r="BT89" s="70"/>
      <c r="BU89" s="70"/>
      <c r="BV89" s="70"/>
      <c r="BW89" s="70"/>
      <c r="BX89" s="70"/>
      <c r="BY89" s="71"/>
    </row>
    <row r="90" spans="1:77" s="6" customFormat="1" ht="12">
      <c r="A90" s="118" t="s">
        <v>265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20"/>
      <c r="AF90" s="113"/>
      <c r="AG90" s="105"/>
      <c r="AH90" s="105"/>
      <c r="AI90" s="106"/>
      <c r="AJ90" s="22"/>
      <c r="AK90" s="117"/>
      <c r="AL90" s="105"/>
      <c r="AM90" s="105"/>
      <c r="AN90" s="105"/>
      <c r="AO90" s="106"/>
      <c r="AP90" s="117"/>
      <c r="AQ90" s="105"/>
      <c r="AR90" s="105"/>
      <c r="AS90" s="106"/>
      <c r="AT90" s="117"/>
      <c r="AU90" s="105"/>
      <c r="AV90" s="105"/>
      <c r="AW90" s="105"/>
      <c r="AX90" s="106"/>
      <c r="AY90" s="110"/>
      <c r="AZ90" s="111"/>
      <c r="BA90" s="111"/>
      <c r="BB90" s="111"/>
      <c r="BC90" s="111"/>
      <c r="BD90" s="111"/>
      <c r="BE90" s="112"/>
      <c r="BF90" s="110"/>
      <c r="BG90" s="111"/>
      <c r="BH90" s="111"/>
      <c r="BI90" s="111"/>
      <c r="BJ90" s="111"/>
      <c r="BK90" s="111"/>
      <c r="BL90" s="112"/>
      <c r="BM90" s="110"/>
      <c r="BN90" s="111"/>
      <c r="BO90" s="111"/>
      <c r="BP90" s="111"/>
      <c r="BQ90" s="111"/>
      <c r="BR90" s="111"/>
      <c r="BS90" s="112"/>
      <c r="BT90" s="114"/>
      <c r="BU90" s="115"/>
      <c r="BV90" s="115"/>
      <c r="BW90" s="115"/>
      <c r="BX90" s="115"/>
      <c r="BY90" s="116"/>
    </row>
    <row r="91" spans="1:77" s="6" customFormat="1" ht="12">
      <c r="A91" s="78" t="s">
        <v>215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4"/>
      <c r="AF91" s="79" t="s">
        <v>216</v>
      </c>
      <c r="AG91" s="76"/>
      <c r="AH91" s="76"/>
      <c r="AI91" s="76"/>
      <c r="AJ91" s="22"/>
      <c r="AK91" s="77" t="s">
        <v>128</v>
      </c>
      <c r="AL91" s="76"/>
      <c r="AM91" s="76"/>
      <c r="AN91" s="76"/>
      <c r="AO91" s="76"/>
      <c r="AP91" s="77" t="s">
        <v>95</v>
      </c>
      <c r="AQ91" s="76"/>
      <c r="AR91" s="76"/>
      <c r="AS91" s="76"/>
      <c r="AT91" s="77"/>
      <c r="AU91" s="76"/>
      <c r="AV91" s="76"/>
      <c r="AW91" s="76"/>
      <c r="AX91" s="76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70"/>
      <c r="BU91" s="70"/>
      <c r="BV91" s="70"/>
      <c r="BW91" s="70"/>
      <c r="BX91" s="70"/>
      <c r="BY91" s="71"/>
    </row>
    <row r="92" spans="1:77" s="6" customFormat="1" ht="12" customHeight="1">
      <c r="A92" s="86" t="s">
        <v>129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7"/>
      <c r="AF92" s="156" t="s">
        <v>266</v>
      </c>
      <c r="AG92" s="97"/>
      <c r="AH92" s="97"/>
      <c r="AI92" s="98"/>
      <c r="AJ92" s="22" t="s">
        <v>318</v>
      </c>
      <c r="AK92" s="96" t="s">
        <v>128</v>
      </c>
      <c r="AL92" s="97"/>
      <c r="AM92" s="97"/>
      <c r="AN92" s="97"/>
      <c r="AO92" s="98"/>
      <c r="AP92" s="96"/>
      <c r="AQ92" s="97"/>
      <c r="AR92" s="97"/>
      <c r="AS92" s="98"/>
      <c r="AT92" s="96"/>
      <c r="AU92" s="97"/>
      <c r="AV92" s="97"/>
      <c r="AW92" s="97"/>
      <c r="AX92" s="98"/>
      <c r="AY92" s="138">
        <f>SUM(AY93:BE96)</f>
        <v>599000</v>
      </c>
      <c r="AZ92" s="139"/>
      <c r="BA92" s="139"/>
      <c r="BB92" s="139"/>
      <c r="BC92" s="139"/>
      <c r="BD92" s="139"/>
      <c r="BE92" s="140"/>
      <c r="BF92" s="278">
        <f>SUM(BF93:BL96)</f>
        <v>0</v>
      </c>
      <c r="BG92" s="279"/>
      <c r="BH92" s="279"/>
      <c r="BI92" s="279"/>
      <c r="BJ92" s="279"/>
      <c r="BK92" s="279"/>
      <c r="BL92" s="280"/>
      <c r="BM92" s="278">
        <f>SUM(BM93:BS96)</f>
        <v>0</v>
      </c>
      <c r="BN92" s="279"/>
      <c r="BO92" s="279"/>
      <c r="BP92" s="279"/>
      <c r="BQ92" s="279"/>
      <c r="BR92" s="279"/>
      <c r="BS92" s="280"/>
      <c r="BT92" s="281"/>
      <c r="BU92" s="282"/>
      <c r="BV92" s="282"/>
      <c r="BW92" s="282"/>
      <c r="BX92" s="282"/>
      <c r="BY92" s="283"/>
    </row>
    <row r="93" spans="1:77" s="6" customFormat="1" ht="12">
      <c r="A93" s="118" t="s">
        <v>265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20"/>
      <c r="AF93" s="113"/>
      <c r="AG93" s="105"/>
      <c r="AH93" s="105"/>
      <c r="AI93" s="106"/>
      <c r="AJ93" s="22"/>
      <c r="AK93" s="117"/>
      <c r="AL93" s="105"/>
      <c r="AM93" s="105"/>
      <c r="AN93" s="105"/>
      <c r="AO93" s="106"/>
      <c r="AP93" s="117"/>
      <c r="AQ93" s="105"/>
      <c r="AR93" s="105"/>
      <c r="AS93" s="106"/>
      <c r="AT93" s="117"/>
      <c r="AU93" s="105"/>
      <c r="AV93" s="105"/>
      <c r="AW93" s="105"/>
      <c r="AX93" s="106"/>
      <c r="AY93" s="110"/>
      <c r="AZ93" s="111"/>
      <c r="BA93" s="111"/>
      <c r="BB93" s="111"/>
      <c r="BC93" s="111"/>
      <c r="BD93" s="111"/>
      <c r="BE93" s="112"/>
      <c r="BF93" s="110"/>
      <c r="BG93" s="111"/>
      <c r="BH93" s="111"/>
      <c r="BI93" s="111"/>
      <c r="BJ93" s="111"/>
      <c r="BK93" s="111"/>
      <c r="BL93" s="112"/>
      <c r="BM93" s="110"/>
      <c r="BN93" s="111"/>
      <c r="BO93" s="111"/>
      <c r="BP93" s="111"/>
      <c r="BQ93" s="111"/>
      <c r="BR93" s="111"/>
      <c r="BS93" s="112"/>
      <c r="BT93" s="114"/>
      <c r="BU93" s="115"/>
      <c r="BV93" s="115"/>
      <c r="BW93" s="115"/>
      <c r="BX93" s="115"/>
      <c r="BY93" s="116"/>
    </row>
    <row r="94" spans="1:77" s="6" customFormat="1" ht="12">
      <c r="A94" s="78" t="s">
        <v>212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4"/>
      <c r="AF94" s="113" t="s">
        <v>267</v>
      </c>
      <c r="AG94" s="105"/>
      <c r="AH94" s="105"/>
      <c r="AI94" s="106"/>
      <c r="AJ94" s="22" t="s">
        <v>318</v>
      </c>
      <c r="AK94" s="77" t="s">
        <v>128</v>
      </c>
      <c r="AL94" s="76"/>
      <c r="AM94" s="76"/>
      <c r="AN94" s="76"/>
      <c r="AO94" s="76"/>
      <c r="AP94" s="77" t="s">
        <v>207</v>
      </c>
      <c r="AQ94" s="76"/>
      <c r="AR94" s="76"/>
      <c r="AS94" s="76"/>
      <c r="AT94" s="77"/>
      <c r="AU94" s="76"/>
      <c r="AV94" s="76"/>
      <c r="AW94" s="76"/>
      <c r="AX94" s="76"/>
      <c r="AY94" s="69">
        <v>599000</v>
      </c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70"/>
      <c r="BU94" s="70"/>
      <c r="BV94" s="70"/>
      <c r="BW94" s="70"/>
      <c r="BX94" s="70"/>
      <c r="BY94" s="71"/>
    </row>
    <row r="95" spans="1:77" s="6" customFormat="1" ht="12">
      <c r="A95" s="78" t="s">
        <v>213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4"/>
      <c r="AF95" s="79" t="s">
        <v>268</v>
      </c>
      <c r="AG95" s="76"/>
      <c r="AH95" s="76"/>
      <c r="AI95" s="76"/>
      <c r="AJ95" s="22" t="s">
        <v>318</v>
      </c>
      <c r="AK95" s="77" t="s">
        <v>128</v>
      </c>
      <c r="AL95" s="76"/>
      <c r="AM95" s="76"/>
      <c r="AN95" s="76"/>
      <c r="AO95" s="76"/>
      <c r="AP95" s="77" t="s">
        <v>208</v>
      </c>
      <c r="AQ95" s="76"/>
      <c r="AR95" s="76"/>
      <c r="AS95" s="76"/>
      <c r="AT95" s="77"/>
      <c r="AU95" s="76"/>
      <c r="AV95" s="76"/>
      <c r="AW95" s="76"/>
      <c r="AX95" s="76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70"/>
      <c r="BU95" s="70"/>
      <c r="BV95" s="70"/>
      <c r="BW95" s="70"/>
      <c r="BX95" s="70"/>
      <c r="BY95" s="71"/>
    </row>
    <row r="96" spans="1:77" s="6" customFormat="1" ht="12" hidden="1">
      <c r="A96" s="72" t="s">
        <v>214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4"/>
      <c r="AF96" s="79" t="s">
        <v>268</v>
      </c>
      <c r="AG96" s="76"/>
      <c r="AH96" s="76"/>
      <c r="AI96" s="76"/>
      <c r="AJ96" s="22" t="s">
        <v>318</v>
      </c>
      <c r="AK96" s="77" t="s">
        <v>128</v>
      </c>
      <c r="AL96" s="76"/>
      <c r="AM96" s="76"/>
      <c r="AN96" s="76"/>
      <c r="AO96" s="76"/>
      <c r="AP96" s="76" t="s">
        <v>209</v>
      </c>
      <c r="AQ96" s="76"/>
      <c r="AR96" s="76"/>
      <c r="AS96" s="76"/>
      <c r="AT96" s="77"/>
      <c r="AU96" s="76"/>
      <c r="AV96" s="76"/>
      <c r="AW96" s="76"/>
      <c r="AX96" s="76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70"/>
      <c r="BU96" s="70"/>
      <c r="BV96" s="70"/>
      <c r="BW96" s="70"/>
      <c r="BX96" s="70"/>
      <c r="BY96" s="71"/>
    </row>
    <row r="97" spans="1:77" s="6" customFormat="1" ht="12" customHeight="1">
      <c r="A97" s="86" t="s">
        <v>129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7"/>
      <c r="AF97" s="156" t="s">
        <v>266</v>
      </c>
      <c r="AG97" s="97"/>
      <c r="AH97" s="97"/>
      <c r="AI97" s="98"/>
      <c r="AJ97" s="22" t="s">
        <v>287</v>
      </c>
      <c r="AK97" s="96" t="s">
        <v>128</v>
      </c>
      <c r="AL97" s="97"/>
      <c r="AM97" s="97"/>
      <c r="AN97" s="97"/>
      <c r="AO97" s="98"/>
      <c r="AP97" s="96"/>
      <c r="AQ97" s="97"/>
      <c r="AR97" s="97"/>
      <c r="AS97" s="98"/>
      <c r="AT97" s="96"/>
      <c r="AU97" s="97"/>
      <c r="AV97" s="97"/>
      <c r="AW97" s="97"/>
      <c r="AX97" s="98"/>
      <c r="AY97" s="138">
        <f>SUM(AY98:BE101)</f>
        <v>935340</v>
      </c>
      <c r="AZ97" s="139"/>
      <c r="BA97" s="139"/>
      <c r="BB97" s="139"/>
      <c r="BC97" s="139"/>
      <c r="BD97" s="139"/>
      <c r="BE97" s="140"/>
      <c r="BF97" s="278">
        <f>SUM(BF98:BL101)</f>
        <v>0</v>
      </c>
      <c r="BG97" s="279"/>
      <c r="BH97" s="279"/>
      <c r="BI97" s="279"/>
      <c r="BJ97" s="279"/>
      <c r="BK97" s="279"/>
      <c r="BL97" s="280"/>
      <c r="BM97" s="278">
        <f>SUM(BM98:BS101)</f>
        <v>0</v>
      </c>
      <c r="BN97" s="279"/>
      <c r="BO97" s="279"/>
      <c r="BP97" s="279"/>
      <c r="BQ97" s="279"/>
      <c r="BR97" s="279"/>
      <c r="BS97" s="280"/>
      <c r="BT97" s="281"/>
      <c r="BU97" s="282"/>
      <c r="BV97" s="282"/>
      <c r="BW97" s="282"/>
      <c r="BX97" s="282"/>
      <c r="BY97" s="283"/>
    </row>
    <row r="98" spans="1:77" s="6" customFormat="1" ht="12">
      <c r="A98" s="118" t="s">
        <v>265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20"/>
      <c r="AF98" s="113"/>
      <c r="AG98" s="105"/>
      <c r="AH98" s="105"/>
      <c r="AI98" s="106"/>
      <c r="AJ98" s="22"/>
      <c r="AK98" s="117"/>
      <c r="AL98" s="105"/>
      <c r="AM98" s="105"/>
      <c r="AN98" s="105"/>
      <c r="AO98" s="106"/>
      <c r="AP98" s="117"/>
      <c r="AQ98" s="105"/>
      <c r="AR98" s="105"/>
      <c r="AS98" s="106"/>
      <c r="AT98" s="117"/>
      <c r="AU98" s="105"/>
      <c r="AV98" s="105"/>
      <c r="AW98" s="105"/>
      <c r="AX98" s="106"/>
      <c r="AY98" s="110"/>
      <c r="AZ98" s="111"/>
      <c r="BA98" s="111"/>
      <c r="BB98" s="111"/>
      <c r="BC98" s="111"/>
      <c r="BD98" s="111"/>
      <c r="BE98" s="112"/>
      <c r="BF98" s="110"/>
      <c r="BG98" s="111"/>
      <c r="BH98" s="111"/>
      <c r="BI98" s="111"/>
      <c r="BJ98" s="111"/>
      <c r="BK98" s="111"/>
      <c r="BL98" s="112"/>
      <c r="BM98" s="110"/>
      <c r="BN98" s="111"/>
      <c r="BO98" s="111"/>
      <c r="BP98" s="111"/>
      <c r="BQ98" s="111"/>
      <c r="BR98" s="111"/>
      <c r="BS98" s="112"/>
      <c r="BT98" s="114"/>
      <c r="BU98" s="115"/>
      <c r="BV98" s="115"/>
      <c r="BW98" s="115"/>
      <c r="BX98" s="115"/>
      <c r="BY98" s="116"/>
    </row>
    <row r="99" spans="1:77" s="6" customFormat="1" ht="12">
      <c r="A99" s="78" t="s">
        <v>212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4"/>
      <c r="AF99" s="113" t="s">
        <v>267</v>
      </c>
      <c r="AG99" s="105"/>
      <c r="AH99" s="105"/>
      <c r="AI99" s="106"/>
      <c r="AJ99" s="22" t="s">
        <v>287</v>
      </c>
      <c r="AK99" s="77" t="s">
        <v>128</v>
      </c>
      <c r="AL99" s="76"/>
      <c r="AM99" s="76"/>
      <c r="AN99" s="76"/>
      <c r="AO99" s="76"/>
      <c r="AP99" s="77" t="s">
        <v>207</v>
      </c>
      <c r="AQ99" s="76"/>
      <c r="AR99" s="76"/>
      <c r="AS99" s="76"/>
      <c r="AT99" s="77"/>
      <c r="AU99" s="76"/>
      <c r="AV99" s="76"/>
      <c r="AW99" s="76"/>
      <c r="AX99" s="76"/>
      <c r="AY99" s="69">
        <f>662010-662010</f>
        <v>0</v>
      </c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70"/>
      <c r="BU99" s="70"/>
      <c r="BV99" s="70"/>
      <c r="BW99" s="70"/>
      <c r="BX99" s="70"/>
      <c r="BY99" s="71"/>
    </row>
    <row r="100" spans="1:77" s="6" customFormat="1" ht="12">
      <c r="A100" s="78" t="s">
        <v>213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4"/>
      <c r="AF100" s="79" t="s">
        <v>268</v>
      </c>
      <c r="AG100" s="76"/>
      <c r="AH100" s="76"/>
      <c r="AI100" s="76"/>
      <c r="AJ100" s="22" t="s">
        <v>287</v>
      </c>
      <c r="AK100" s="77" t="s">
        <v>128</v>
      </c>
      <c r="AL100" s="76"/>
      <c r="AM100" s="76"/>
      <c r="AN100" s="76"/>
      <c r="AO100" s="76"/>
      <c r="AP100" s="77" t="s">
        <v>208</v>
      </c>
      <c r="AQ100" s="76"/>
      <c r="AR100" s="76"/>
      <c r="AS100" s="76"/>
      <c r="AT100" s="77"/>
      <c r="AU100" s="76"/>
      <c r="AV100" s="76"/>
      <c r="AW100" s="76"/>
      <c r="AX100" s="76"/>
      <c r="AY100" s="69">
        <f>273330-230974+70836.42</f>
        <v>113192.42</v>
      </c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70"/>
      <c r="BU100" s="70"/>
      <c r="BV100" s="70"/>
      <c r="BW100" s="70"/>
      <c r="BX100" s="70"/>
      <c r="BY100" s="71"/>
    </row>
    <row r="101" spans="1:77" s="6" customFormat="1" ht="12">
      <c r="A101" s="72" t="s">
        <v>214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4"/>
      <c r="AF101" s="79" t="s">
        <v>268</v>
      </c>
      <c r="AG101" s="76"/>
      <c r="AH101" s="76"/>
      <c r="AI101" s="76"/>
      <c r="AJ101" s="22" t="s">
        <v>287</v>
      </c>
      <c r="AK101" s="77" t="s">
        <v>128</v>
      </c>
      <c r="AL101" s="76"/>
      <c r="AM101" s="76"/>
      <c r="AN101" s="76"/>
      <c r="AO101" s="76"/>
      <c r="AP101" s="76" t="s">
        <v>209</v>
      </c>
      <c r="AQ101" s="76"/>
      <c r="AR101" s="76"/>
      <c r="AS101" s="76"/>
      <c r="AT101" s="77"/>
      <c r="AU101" s="76"/>
      <c r="AV101" s="76"/>
      <c r="AW101" s="76"/>
      <c r="AX101" s="76"/>
      <c r="AY101" s="69">
        <f>892984-70836.42</f>
        <v>822147.58</v>
      </c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70"/>
      <c r="BU101" s="70"/>
      <c r="BV101" s="70"/>
      <c r="BW101" s="70"/>
      <c r="BX101" s="70"/>
      <c r="BY101" s="71"/>
    </row>
    <row r="102" spans="1:77" s="30" customFormat="1" ht="37.5" customHeight="1">
      <c r="A102" s="129" t="s">
        <v>281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30"/>
      <c r="AF102" s="94" t="s">
        <v>184</v>
      </c>
      <c r="AG102" s="95"/>
      <c r="AH102" s="95"/>
      <c r="AI102" s="95"/>
      <c r="AJ102" s="27"/>
      <c r="AK102" s="95" t="s">
        <v>30</v>
      </c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9">
        <f>AY103+AY106+AY109+AY118</f>
        <v>1343940.56</v>
      </c>
      <c r="AZ102" s="99"/>
      <c r="BA102" s="99"/>
      <c r="BB102" s="99"/>
      <c r="BC102" s="99"/>
      <c r="BD102" s="99"/>
      <c r="BE102" s="99"/>
      <c r="BF102" s="99">
        <f>BF103+BF106+BF109+BF118</f>
        <v>2293780</v>
      </c>
      <c r="BG102" s="99"/>
      <c r="BH102" s="99"/>
      <c r="BI102" s="99"/>
      <c r="BJ102" s="99"/>
      <c r="BK102" s="99"/>
      <c r="BL102" s="99"/>
      <c r="BM102" s="99">
        <f>BM103+BM106+BM109+BM118</f>
        <v>2293780</v>
      </c>
      <c r="BN102" s="99"/>
      <c r="BO102" s="99"/>
      <c r="BP102" s="99"/>
      <c r="BQ102" s="99"/>
      <c r="BR102" s="99"/>
      <c r="BS102" s="99"/>
      <c r="BT102" s="100">
        <f>BT105+BT108+BT109+BT110+BT118</f>
        <v>0</v>
      </c>
      <c r="BU102" s="100"/>
      <c r="BV102" s="100"/>
      <c r="BW102" s="100"/>
      <c r="BX102" s="100"/>
      <c r="BY102" s="101"/>
    </row>
    <row r="103" spans="1:80" s="30" customFormat="1" ht="24" customHeight="1">
      <c r="A103" s="92" t="s">
        <v>273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3"/>
      <c r="AF103" s="94" t="s">
        <v>217</v>
      </c>
      <c r="AG103" s="95"/>
      <c r="AH103" s="95"/>
      <c r="AI103" s="95"/>
      <c r="AJ103" s="27"/>
      <c r="AK103" s="95" t="s">
        <v>77</v>
      </c>
      <c r="AL103" s="95"/>
      <c r="AM103" s="95"/>
      <c r="AN103" s="95"/>
      <c r="AO103" s="95"/>
      <c r="AP103" s="95" t="s">
        <v>30</v>
      </c>
      <c r="AQ103" s="95"/>
      <c r="AR103" s="95"/>
      <c r="AS103" s="95"/>
      <c r="AT103" s="95"/>
      <c r="AU103" s="95"/>
      <c r="AV103" s="95"/>
      <c r="AW103" s="95"/>
      <c r="AX103" s="95"/>
      <c r="AY103" s="99">
        <f>AY104+AY105</f>
        <v>542095.67</v>
      </c>
      <c r="AZ103" s="99"/>
      <c r="BA103" s="99"/>
      <c r="BB103" s="99"/>
      <c r="BC103" s="99"/>
      <c r="BD103" s="99"/>
      <c r="BE103" s="99"/>
      <c r="BF103" s="99">
        <f>BF104+BF105</f>
        <v>782212</v>
      </c>
      <c r="BG103" s="99"/>
      <c r="BH103" s="99"/>
      <c r="BI103" s="99"/>
      <c r="BJ103" s="99"/>
      <c r="BK103" s="99"/>
      <c r="BL103" s="99"/>
      <c r="BM103" s="99">
        <f>BM104+BM105</f>
        <v>782212</v>
      </c>
      <c r="BN103" s="99"/>
      <c r="BO103" s="99"/>
      <c r="BP103" s="99"/>
      <c r="BQ103" s="99"/>
      <c r="BR103" s="99"/>
      <c r="BS103" s="99"/>
      <c r="BT103" s="100">
        <f>BT105</f>
        <v>0</v>
      </c>
      <c r="BU103" s="100"/>
      <c r="BV103" s="100"/>
      <c r="BW103" s="100"/>
      <c r="BX103" s="100"/>
      <c r="BY103" s="101"/>
      <c r="CA103" s="65">
        <f>AY103+AY106+AY109</f>
        <v>760510.56</v>
      </c>
      <c r="CB103" s="65">
        <f>BF103+BF106+BF109</f>
        <v>1073440</v>
      </c>
    </row>
    <row r="104" spans="1:77" s="6" customFormat="1" ht="12">
      <c r="A104" s="85" t="s">
        <v>274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7"/>
      <c r="AF104" s="79" t="s">
        <v>280</v>
      </c>
      <c r="AG104" s="76"/>
      <c r="AH104" s="76"/>
      <c r="AI104" s="76"/>
      <c r="AJ104" s="22"/>
      <c r="AK104" s="76" t="s">
        <v>77</v>
      </c>
      <c r="AL104" s="76"/>
      <c r="AM104" s="76"/>
      <c r="AN104" s="76"/>
      <c r="AO104" s="76"/>
      <c r="AP104" s="77" t="s">
        <v>245</v>
      </c>
      <c r="AQ104" s="76"/>
      <c r="AR104" s="76"/>
      <c r="AS104" s="76"/>
      <c r="AT104" s="77"/>
      <c r="AU104" s="76"/>
      <c r="AV104" s="76"/>
      <c r="AW104" s="76"/>
      <c r="AX104" s="76"/>
      <c r="AY104" s="69">
        <f>738095.67-10000-201000</f>
        <v>527095.67</v>
      </c>
      <c r="AZ104" s="69"/>
      <c r="BA104" s="69"/>
      <c r="BB104" s="69"/>
      <c r="BC104" s="69"/>
      <c r="BD104" s="69"/>
      <c r="BE104" s="69"/>
      <c r="BF104" s="69">
        <v>777212</v>
      </c>
      <c r="BG104" s="69"/>
      <c r="BH104" s="69"/>
      <c r="BI104" s="69"/>
      <c r="BJ104" s="69"/>
      <c r="BK104" s="69"/>
      <c r="BL104" s="69"/>
      <c r="BM104" s="69">
        <v>777212</v>
      </c>
      <c r="BN104" s="69"/>
      <c r="BO104" s="69"/>
      <c r="BP104" s="69"/>
      <c r="BQ104" s="69"/>
      <c r="BR104" s="69"/>
      <c r="BS104" s="69"/>
      <c r="BT104" s="70"/>
      <c r="BU104" s="70"/>
      <c r="BV104" s="70"/>
      <c r="BW104" s="70"/>
      <c r="BX104" s="70"/>
      <c r="BY104" s="71"/>
    </row>
    <row r="105" spans="1:77" s="6" customFormat="1" ht="12" customHeight="1">
      <c r="A105" s="102" t="s">
        <v>248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3"/>
      <c r="AF105" s="79" t="s">
        <v>280</v>
      </c>
      <c r="AG105" s="76"/>
      <c r="AH105" s="76"/>
      <c r="AI105" s="76"/>
      <c r="AJ105" s="22"/>
      <c r="AK105" s="76" t="s">
        <v>77</v>
      </c>
      <c r="AL105" s="76"/>
      <c r="AM105" s="76"/>
      <c r="AN105" s="76"/>
      <c r="AO105" s="76"/>
      <c r="AP105" s="76" t="s">
        <v>247</v>
      </c>
      <c r="AQ105" s="76"/>
      <c r="AR105" s="76"/>
      <c r="AS105" s="76"/>
      <c r="AT105" s="77"/>
      <c r="AU105" s="76"/>
      <c r="AV105" s="76"/>
      <c r="AW105" s="76"/>
      <c r="AX105" s="76"/>
      <c r="AY105" s="69">
        <f>5000+10000</f>
        <v>15000</v>
      </c>
      <c r="AZ105" s="69"/>
      <c r="BA105" s="69"/>
      <c r="BB105" s="69"/>
      <c r="BC105" s="69"/>
      <c r="BD105" s="69"/>
      <c r="BE105" s="69"/>
      <c r="BF105" s="69">
        <v>5000</v>
      </c>
      <c r="BG105" s="69"/>
      <c r="BH105" s="69"/>
      <c r="BI105" s="69"/>
      <c r="BJ105" s="69"/>
      <c r="BK105" s="69"/>
      <c r="BL105" s="69"/>
      <c r="BM105" s="69">
        <v>5000</v>
      </c>
      <c r="BN105" s="69"/>
      <c r="BO105" s="69"/>
      <c r="BP105" s="69"/>
      <c r="BQ105" s="69"/>
      <c r="BR105" s="69"/>
      <c r="BS105" s="69"/>
      <c r="BT105" s="70"/>
      <c r="BU105" s="70"/>
      <c r="BV105" s="70"/>
      <c r="BW105" s="70"/>
      <c r="BX105" s="70"/>
      <c r="BY105" s="71"/>
    </row>
    <row r="106" spans="1:77" s="6" customFormat="1" ht="12">
      <c r="A106" s="80" t="s">
        <v>292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2"/>
      <c r="AF106" s="79" t="s">
        <v>218</v>
      </c>
      <c r="AG106" s="76"/>
      <c r="AH106" s="76"/>
      <c r="AI106" s="76"/>
      <c r="AJ106" s="22"/>
      <c r="AK106" s="83" t="s">
        <v>78</v>
      </c>
      <c r="AL106" s="83"/>
      <c r="AM106" s="83"/>
      <c r="AN106" s="83"/>
      <c r="AO106" s="83"/>
      <c r="AP106" s="83" t="s">
        <v>30</v>
      </c>
      <c r="AQ106" s="83"/>
      <c r="AR106" s="83"/>
      <c r="AS106" s="83"/>
      <c r="AT106" s="83"/>
      <c r="AU106" s="83"/>
      <c r="AV106" s="83"/>
      <c r="AW106" s="83"/>
      <c r="AX106" s="83"/>
      <c r="AY106" s="84">
        <f>AY107+AY108</f>
        <v>55000</v>
      </c>
      <c r="AZ106" s="84"/>
      <c r="BA106" s="84"/>
      <c r="BB106" s="84"/>
      <c r="BC106" s="84"/>
      <c r="BD106" s="84"/>
      <c r="BE106" s="84"/>
      <c r="BF106" s="84">
        <f>BF107+BF108</f>
        <v>55000</v>
      </c>
      <c r="BG106" s="84"/>
      <c r="BH106" s="84"/>
      <c r="BI106" s="84"/>
      <c r="BJ106" s="84"/>
      <c r="BK106" s="84"/>
      <c r="BL106" s="84"/>
      <c r="BM106" s="84">
        <f>BM107+BM108</f>
        <v>55000</v>
      </c>
      <c r="BN106" s="84"/>
      <c r="BO106" s="84"/>
      <c r="BP106" s="84"/>
      <c r="BQ106" s="84"/>
      <c r="BR106" s="84"/>
      <c r="BS106" s="84"/>
      <c r="BT106" s="70"/>
      <c r="BU106" s="70"/>
      <c r="BV106" s="70"/>
      <c r="BW106" s="70"/>
      <c r="BX106" s="70"/>
      <c r="BY106" s="71"/>
    </row>
    <row r="107" spans="1:77" s="6" customFormat="1" ht="33.75" customHeight="1">
      <c r="A107" s="80" t="s">
        <v>293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2"/>
      <c r="AF107" s="79" t="s">
        <v>218</v>
      </c>
      <c r="AG107" s="76"/>
      <c r="AH107" s="76"/>
      <c r="AI107" s="76"/>
      <c r="AJ107" s="22"/>
      <c r="AK107" s="76" t="s">
        <v>78</v>
      </c>
      <c r="AL107" s="76"/>
      <c r="AM107" s="76"/>
      <c r="AN107" s="76"/>
      <c r="AO107" s="76"/>
      <c r="AP107" s="76" t="s">
        <v>291</v>
      </c>
      <c r="AQ107" s="76"/>
      <c r="AR107" s="76"/>
      <c r="AS107" s="76"/>
      <c r="AT107" s="76"/>
      <c r="AU107" s="76"/>
      <c r="AV107" s="76"/>
      <c r="AW107" s="76"/>
      <c r="AX107" s="76"/>
      <c r="AY107" s="69">
        <v>15000</v>
      </c>
      <c r="AZ107" s="69"/>
      <c r="BA107" s="69"/>
      <c r="BB107" s="69"/>
      <c r="BC107" s="69"/>
      <c r="BD107" s="69"/>
      <c r="BE107" s="69"/>
      <c r="BF107" s="69">
        <v>15000</v>
      </c>
      <c r="BG107" s="69"/>
      <c r="BH107" s="69"/>
      <c r="BI107" s="69"/>
      <c r="BJ107" s="69"/>
      <c r="BK107" s="69"/>
      <c r="BL107" s="69"/>
      <c r="BM107" s="69">
        <v>15000</v>
      </c>
      <c r="BN107" s="69"/>
      <c r="BO107" s="69"/>
      <c r="BP107" s="69"/>
      <c r="BQ107" s="69"/>
      <c r="BR107" s="69"/>
      <c r="BS107" s="69"/>
      <c r="BT107" s="70"/>
      <c r="BU107" s="70"/>
      <c r="BV107" s="70"/>
      <c r="BW107" s="70"/>
      <c r="BX107" s="70"/>
      <c r="BY107" s="71"/>
    </row>
    <row r="108" spans="1:77" s="6" customFormat="1" ht="23.25" customHeight="1">
      <c r="A108" s="80" t="s">
        <v>74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2"/>
      <c r="AF108" s="79" t="s">
        <v>218</v>
      </c>
      <c r="AG108" s="76"/>
      <c r="AH108" s="76"/>
      <c r="AI108" s="76"/>
      <c r="AJ108" s="22"/>
      <c r="AK108" s="76" t="s">
        <v>78</v>
      </c>
      <c r="AL108" s="76"/>
      <c r="AM108" s="76"/>
      <c r="AN108" s="76"/>
      <c r="AO108" s="76"/>
      <c r="AP108" s="76" t="s">
        <v>208</v>
      </c>
      <c r="AQ108" s="76"/>
      <c r="AR108" s="76"/>
      <c r="AS108" s="76"/>
      <c r="AT108" s="76"/>
      <c r="AU108" s="76"/>
      <c r="AV108" s="76"/>
      <c r="AW108" s="76"/>
      <c r="AX108" s="76"/>
      <c r="AY108" s="69">
        <v>40000</v>
      </c>
      <c r="AZ108" s="69"/>
      <c r="BA108" s="69"/>
      <c r="BB108" s="69"/>
      <c r="BC108" s="69"/>
      <c r="BD108" s="69"/>
      <c r="BE108" s="69"/>
      <c r="BF108" s="69">
        <v>40000</v>
      </c>
      <c r="BG108" s="69"/>
      <c r="BH108" s="69"/>
      <c r="BI108" s="69"/>
      <c r="BJ108" s="69"/>
      <c r="BK108" s="69"/>
      <c r="BL108" s="69"/>
      <c r="BM108" s="69">
        <v>40000</v>
      </c>
      <c r="BN108" s="69"/>
      <c r="BO108" s="69"/>
      <c r="BP108" s="69"/>
      <c r="BQ108" s="69"/>
      <c r="BR108" s="69"/>
      <c r="BS108" s="69"/>
      <c r="BT108" s="70"/>
      <c r="BU108" s="70"/>
      <c r="BV108" s="70"/>
      <c r="BW108" s="70"/>
      <c r="BX108" s="70"/>
      <c r="BY108" s="71"/>
    </row>
    <row r="109" spans="1:77" s="6" customFormat="1" ht="35.25" customHeight="1">
      <c r="A109" s="88" t="s">
        <v>180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90"/>
      <c r="AF109" s="79" t="s">
        <v>219</v>
      </c>
      <c r="AG109" s="76"/>
      <c r="AH109" s="76"/>
      <c r="AI109" s="76"/>
      <c r="AJ109" s="22"/>
      <c r="AK109" s="83" t="s">
        <v>80</v>
      </c>
      <c r="AL109" s="83"/>
      <c r="AM109" s="83"/>
      <c r="AN109" s="83"/>
      <c r="AO109" s="83"/>
      <c r="AP109" s="83" t="s">
        <v>249</v>
      </c>
      <c r="AQ109" s="83"/>
      <c r="AR109" s="83"/>
      <c r="AS109" s="83"/>
      <c r="AT109" s="83"/>
      <c r="AU109" s="83"/>
      <c r="AV109" s="83"/>
      <c r="AW109" s="83"/>
      <c r="AX109" s="83"/>
      <c r="AY109" s="84">
        <f>224414.89-61000</f>
        <v>163414.89</v>
      </c>
      <c r="AZ109" s="84"/>
      <c r="BA109" s="84"/>
      <c r="BB109" s="84"/>
      <c r="BC109" s="84"/>
      <c r="BD109" s="84"/>
      <c r="BE109" s="84"/>
      <c r="BF109" s="84">
        <v>236228</v>
      </c>
      <c r="BG109" s="84"/>
      <c r="BH109" s="84"/>
      <c r="BI109" s="84"/>
      <c r="BJ109" s="84"/>
      <c r="BK109" s="84"/>
      <c r="BL109" s="84"/>
      <c r="BM109" s="84">
        <v>236228</v>
      </c>
      <c r="BN109" s="84"/>
      <c r="BO109" s="84"/>
      <c r="BP109" s="84"/>
      <c r="BQ109" s="84"/>
      <c r="BR109" s="84"/>
      <c r="BS109" s="84"/>
      <c r="BT109" s="70"/>
      <c r="BU109" s="70"/>
      <c r="BV109" s="70"/>
      <c r="BW109" s="70"/>
      <c r="BX109" s="70"/>
      <c r="BY109" s="71"/>
    </row>
    <row r="110" spans="1:77" s="6" customFormat="1" ht="12">
      <c r="A110" s="126" t="s">
        <v>94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8"/>
      <c r="AF110" s="79" t="s">
        <v>220</v>
      </c>
      <c r="AG110" s="76"/>
      <c r="AH110" s="76"/>
      <c r="AI110" s="76"/>
      <c r="AJ110" s="22"/>
      <c r="AK110" s="76" t="s">
        <v>96</v>
      </c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70"/>
      <c r="BU110" s="70"/>
      <c r="BV110" s="70"/>
      <c r="BW110" s="70"/>
      <c r="BX110" s="70"/>
      <c r="BY110" s="71"/>
    </row>
    <row r="111" spans="1:77" s="6" customFormat="1" ht="24" customHeight="1">
      <c r="A111" s="80" t="s">
        <v>115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2"/>
      <c r="AF111" s="79" t="s">
        <v>221</v>
      </c>
      <c r="AG111" s="76"/>
      <c r="AH111" s="76"/>
      <c r="AI111" s="76"/>
      <c r="AJ111" s="22"/>
      <c r="AK111" s="76" t="s">
        <v>97</v>
      </c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70"/>
      <c r="BU111" s="70"/>
      <c r="BV111" s="70"/>
      <c r="BW111" s="70"/>
      <c r="BX111" s="70"/>
      <c r="BY111" s="71"/>
    </row>
    <row r="112" spans="1:77" s="6" customFormat="1" ht="23.25" customHeight="1">
      <c r="A112" s="80" t="s">
        <v>116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2"/>
      <c r="AF112" s="79" t="s">
        <v>222</v>
      </c>
      <c r="AG112" s="76"/>
      <c r="AH112" s="76"/>
      <c r="AI112" s="76"/>
      <c r="AJ112" s="22"/>
      <c r="AK112" s="76" t="s">
        <v>98</v>
      </c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70"/>
      <c r="BU112" s="70"/>
      <c r="BV112" s="70"/>
      <c r="BW112" s="70"/>
      <c r="BX112" s="70"/>
      <c r="BY112" s="71"/>
    </row>
    <row r="113" spans="1:77" s="6" customFormat="1" ht="11.25" customHeight="1">
      <c r="A113" s="124" t="s">
        <v>117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5"/>
      <c r="AF113" s="79" t="s">
        <v>225</v>
      </c>
      <c r="AG113" s="76"/>
      <c r="AH113" s="76"/>
      <c r="AI113" s="76"/>
      <c r="AJ113" s="22"/>
      <c r="AK113" s="76" t="s">
        <v>99</v>
      </c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70"/>
      <c r="BU113" s="70"/>
      <c r="BV113" s="70"/>
      <c r="BW113" s="70"/>
      <c r="BX113" s="70"/>
      <c r="BY113" s="71"/>
    </row>
    <row r="114" spans="1:77" s="6" customFormat="1" ht="12">
      <c r="A114" s="126" t="s">
        <v>136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8"/>
      <c r="AF114" s="79" t="s">
        <v>226</v>
      </c>
      <c r="AG114" s="76"/>
      <c r="AH114" s="76"/>
      <c r="AI114" s="76"/>
      <c r="AJ114" s="22"/>
      <c r="AK114" s="76" t="s">
        <v>30</v>
      </c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70"/>
      <c r="BU114" s="70"/>
      <c r="BV114" s="70"/>
      <c r="BW114" s="70"/>
      <c r="BX114" s="70"/>
      <c r="BY114" s="71"/>
    </row>
    <row r="115" spans="1:77" s="6" customFormat="1" ht="24" customHeight="1">
      <c r="A115" s="86" t="s">
        <v>124</v>
      </c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5"/>
      <c r="AF115" s="79" t="s">
        <v>227</v>
      </c>
      <c r="AG115" s="76"/>
      <c r="AH115" s="76"/>
      <c r="AI115" s="76"/>
      <c r="AJ115" s="22"/>
      <c r="AK115" s="76" t="s">
        <v>104</v>
      </c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70"/>
      <c r="BU115" s="70"/>
      <c r="BV115" s="70"/>
      <c r="BW115" s="70"/>
      <c r="BX115" s="70"/>
      <c r="BY115" s="71"/>
    </row>
    <row r="116" spans="1:77" s="6" customFormat="1" ht="24" customHeight="1">
      <c r="A116" s="80" t="s">
        <v>125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2"/>
      <c r="AF116" s="79" t="s">
        <v>228</v>
      </c>
      <c r="AG116" s="76"/>
      <c r="AH116" s="76"/>
      <c r="AI116" s="76"/>
      <c r="AJ116" s="22"/>
      <c r="AK116" s="76" t="s">
        <v>105</v>
      </c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70"/>
      <c r="BU116" s="70"/>
      <c r="BV116" s="70"/>
      <c r="BW116" s="70"/>
      <c r="BX116" s="70"/>
      <c r="BY116" s="71"/>
    </row>
    <row r="117" spans="1:77" s="6" customFormat="1" ht="24.75" customHeight="1">
      <c r="A117" s="80" t="s">
        <v>126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2"/>
      <c r="AF117" s="79" t="s">
        <v>229</v>
      </c>
      <c r="AG117" s="76"/>
      <c r="AH117" s="76"/>
      <c r="AI117" s="76"/>
      <c r="AJ117" s="22"/>
      <c r="AK117" s="76" t="s">
        <v>106</v>
      </c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70"/>
      <c r="BU117" s="70"/>
      <c r="BV117" s="70"/>
      <c r="BW117" s="70"/>
      <c r="BX117" s="70"/>
      <c r="BY117" s="71"/>
    </row>
    <row r="118" spans="1:77" s="6" customFormat="1" ht="12">
      <c r="A118" s="80" t="s">
        <v>129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2"/>
      <c r="AF118" s="79" t="s">
        <v>230</v>
      </c>
      <c r="AG118" s="76"/>
      <c r="AH118" s="76"/>
      <c r="AI118" s="76"/>
      <c r="AJ118" s="22"/>
      <c r="AK118" s="83" t="s">
        <v>128</v>
      </c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4">
        <f>SUM(AY119:BE126)</f>
        <v>583430</v>
      </c>
      <c r="AZ118" s="84"/>
      <c r="BA118" s="84"/>
      <c r="BB118" s="84"/>
      <c r="BC118" s="84"/>
      <c r="BD118" s="84"/>
      <c r="BE118" s="84"/>
      <c r="BF118" s="84">
        <f>SUM(BF119:BL126)</f>
        <v>1220340</v>
      </c>
      <c r="BG118" s="84"/>
      <c r="BH118" s="84"/>
      <c r="BI118" s="84"/>
      <c r="BJ118" s="84"/>
      <c r="BK118" s="84"/>
      <c r="BL118" s="84"/>
      <c r="BM118" s="84">
        <f>SUM(BM119:BS126)</f>
        <v>1220340</v>
      </c>
      <c r="BN118" s="84"/>
      <c r="BO118" s="84"/>
      <c r="BP118" s="84"/>
      <c r="BQ118" s="84"/>
      <c r="BR118" s="84"/>
      <c r="BS118" s="84"/>
      <c r="BT118" s="70">
        <f>SUM(BT119:BY126)</f>
        <v>0</v>
      </c>
      <c r="BU118" s="70"/>
      <c r="BV118" s="70"/>
      <c r="BW118" s="70"/>
      <c r="BX118" s="70"/>
      <c r="BY118" s="71"/>
    </row>
    <row r="119" spans="1:77" s="6" customFormat="1" ht="25.5" customHeight="1">
      <c r="A119" s="118" t="s">
        <v>210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20"/>
      <c r="AF119" s="113" t="s">
        <v>231</v>
      </c>
      <c r="AG119" s="105"/>
      <c r="AH119" s="105"/>
      <c r="AI119" s="106"/>
      <c r="AJ119" s="24"/>
      <c r="AK119" s="117" t="s">
        <v>128</v>
      </c>
      <c r="AL119" s="105"/>
      <c r="AM119" s="105"/>
      <c r="AN119" s="105"/>
      <c r="AO119" s="106"/>
      <c r="AP119" s="117" t="s">
        <v>205</v>
      </c>
      <c r="AQ119" s="105"/>
      <c r="AR119" s="105"/>
      <c r="AS119" s="106"/>
      <c r="AT119" s="117"/>
      <c r="AU119" s="105"/>
      <c r="AV119" s="105"/>
      <c r="AW119" s="105"/>
      <c r="AX119" s="106"/>
      <c r="AY119" s="110"/>
      <c r="AZ119" s="111"/>
      <c r="BA119" s="111"/>
      <c r="BB119" s="111"/>
      <c r="BC119" s="111"/>
      <c r="BD119" s="111"/>
      <c r="BE119" s="112"/>
      <c r="BF119" s="110"/>
      <c r="BG119" s="111"/>
      <c r="BH119" s="111"/>
      <c r="BI119" s="111"/>
      <c r="BJ119" s="111"/>
      <c r="BK119" s="111"/>
      <c r="BL119" s="112"/>
      <c r="BM119" s="110"/>
      <c r="BN119" s="111"/>
      <c r="BO119" s="111"/>
      <c r="BP119" s="111"/>
      <c r="BQ119" s="111"/>
      <c r="BR119" s="111"/>
      <c r="BS119" s="112"/>
      <c r="BT119" s="114"/>
      <c r="BU119" s="115"/>
      <c r="BV119" s="115"/>
      <c r="BW119" s="115"/>
      <c r="BX119" s="115"/>
      <c r="BY119" s="116"/>
    </row>
    <row r="120" spans="1:77" s="6" customFormat="1" ht="12">
      <c r="A120" s="88" t="s">
        <v>290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90"/>
      <c r="AF120" s="79" t="s">
        <v>232</v>
      </c>
      <c r="AG120" s="76"/>
      <c r="AH120" s="76"/>
      <c r="AI120" s="76"/>
      <c r="AJ120" s="22"/>
      <c r="AK120" s="77" t="s">
        <v>128</v>
      </c>
      <c r="AL120" s="76"/>
      <c r="AM120" s="76"/>
      <c r="AN120" s="76"/>
      <c r="AO120" s="76"/>
      <c r="AP120" s="76" t="s">
        <v>288</v>
      </c>
      <c r="AQ120" s="76"/>
      <c r="AR120" s="76"/>
      <c r="AS120" s="76"/>
      <c r="AT120" s="77"/>
      <c r="AU120" s="76"/>
      <c r="AV120" s="76"/>
      <c r="AW120" s="76"/>
      <c r="AX120" s="76"/>
      <c r="AY120" s="69">
        <f>40000-40000</f>
        <v>0</v>
      </c>
      <c r="AZ120" s="69"/>
      <c r="BA120" s="69"/>
      <c r="BB120" s="69"/>
      <c r="BC120" s="69"/>
      <c r="BD120" s="69"/>
      <c r="BE120" s="69"/>
      <c r="BF120" s="69">
        <v>40000</v>
      </c>
      <c r="BG120" s="69"/>
      <c r="BH120" s="69"/>
      <c r="BI120" s="69"/>
      <c r="BJ120" s="69"/>
      <c r="BK120" s="69"/>
      <c r="BL120" s="69"/>
      <c r="BM120" s="69">
        <v>40000</v>
      </c>
      <c r="BN120" s="69"/>
      <c r="BO120" s="69"/>
      <c r="BP120" s="69"/>
      <c r="BQ120" s="69"/>
      <c r="BR120" s="69"/>
      <c r="BS120" s="69"/>
      <c r="BT120" s="70"/>
      <c r="BU120" s="70"/>
      <c r="BV120" s="70"/>
      <c r="BW120" s="70"/>
      <c r="BX120" s="70"/>
      <c r="BY120" s="71"/>
    </row>
    <row r="121" spans="1:77" s="6" customFormat="1" ht="12">
      <c r="A121" s="121" t="s">
        <v>211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3"/>
      <c r="AF121" s="75" t="s">
        <v>233</v>
      </c>
      <c r="AG121" s="76"/>
      <c r="AH121" s="76"/>
      <c r="AI121" s="76"/>
      <c r="AJ121" s="22"/>
      <c r="AK121" s="77" t="s">
        <v>128</v>
      </c>
      <c r="AL121" s="76"/>
      <c r="AM121" s="76"/>
      <c r="AN121" s="76"/>
      <c r="AO121" s="76"/>
      <c r="AP121" s="77" t="s">
        <v>206</v>
      </c>
      <c r="AQ121" s="76"/>
      <c r="AR121" s="76"/>
      <c r="AS121" s="76"/>
      <c r="AT121" s="77"/>
      <c r="AU121" s="76"/>
      <c r="AV121" s="76"/>
      <c r="AW121" s="76"/>
      <c r="AX121" s="76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70"/>
      <c r="BU121" s="70"/>
      <c r="BV121" s="70"/>
      <c r="BW121" s="70"/>
      <c r="BX121" s="70"/>
      <c r="BY121" s="71"/>
    </row>
    <row r="122" spans="1:77" s="6" customFormat="1" ht="12">
      <c r="A122" s="78" t="s">
        <v>212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4"/>
      <c r="AF122" s="113" t="s">
        <v>234</v>
      </c>
      <c r="AG122" s="105"/>
      <c r="AH122" s="105"/>
      <c r="AI122" s="106"/>
      <c r="AJ122" s="22"/>
      <c r="AK122" s="77" t="s">
        <v>128</v>
      </c>
      <c r="AL122" s="76"/>
      <c r="AM122" s="76"/>
      <c r="AN122" s="76"/>
      <c r="AO122" s="76"/>
      <c r="AP122" s="77" t="s">
        <v>207</v>
      </c>
      <c r="AQ122" s="76"/>
      <c r="AR122" s="76"/>
      <c r="AS122" s="76"/>
      <c r="AT122" s="77"/>
      <c r="AU122" s="76"/>
      <c r="AV122" s="76"/>
      <c r="AW122" s="76"/>
      <c r="AX122" s="76"/>
      <c r="AY122" s="69">
        <f>300000-60000</f>
        <v>240000</v>
      </c>
      <c r="AZ122" s="69"/>
      <c r="BA122" s="69"/>
      <c r="BB122" s="69"/>
      <c r="BC122" s="69"/>
      <c r="BD122" s="69"/>
      <c r="BE122" s="69"/>
      <c r="BF122" s="69">
        <v>300000</v>
      </c>
      <c r="BG122" s="69"/>
      <c r="BH122" s="69"/>
      <c r="BI122" s="69"/>
      <c r="BJ122" s="69"/>
      <c r="BK122" s="69"/>
      <c r="BL122" s="69"/>
      <c r="BM122" s="69">
        <v>300000</v>
      </c>
      <c r="BN122" s="69"/>
      <c r="BO122" s="69"/>
      <c r="BP122" s="69"/>
      <c r="BQ122" s="69"/>
      <c r="BR122" s="69"/>
      <c r="BS122" s="69"/>
      <c r="BT122" s="70"/>
      <c r="BU122" s="70"/>
      <c r="BV122" s="70"/>
      <c r="BW122" s="70"/>
      <c r="BX122" s="70"/>
      <c r="BY122" s="71"/>
    </row>
    <row r="123" spans="1:77" s="6" customFormat="1" ht="12">
      <c r="A123" s="78" t="s">
        <v>213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4"/>
      <c r="AF123" s="79" t="s">
        <v>235</v>
      </c>
      <c r="AG123" s="76"/>
      <c r="AH123" s="76"/>
      <c r="AI123" s="76"/>
      <c r="AJ123" s="22"/>
      <c r="AK123" s="77" t="s">
        <v>128</v>
      </c>
      <c r="AL123" s="76"/>
      <c r="AM123" s="76"/>
      <c r="AN123" s="76"/>
      <c r="AO123" s="76"/>
      <c r="AP123" s="77" t="s">
        <v>208</v>
      </c>
      <c r="AQ123" s="76"/>
      <c r="AR123" s="76"/>
      <c r="AS123" s="76"/>
      <c r="AT123" s="77"/>
      <c r="AU123" s="76"/>
      <c r="AV123" s="76"/>
      <c r="AW123" s="76"/>
      <c r="AX123" s="76"/>
      <c r="AY123" s="69">
        <f>300000-100000</f>
        <v>200000</v>
      </c>
      <c r="AZ123" s="69"/>
      <c r="BA123" s="69"/>
      <c r="BB123" s="69"/>
      <c r="BC123" s="69"/>
      <c r="BD123" s="69"/>
      <c r="BE123" s="69"/>
      <c r="BF123" s="69">
        <v>385000</v>
      </c>
      <c r="BG123" s="69"/>
      <c r="BH123" s="69"/>
      <c r="BI123" s="69"/>
      <c r="BJ123" s="69"/>
      <c r="BK123" s="69"/>
      <c r="BL123" s="69"/>
      <c r="BM123" s="69">
        <v>385000</v>
      </c>
      <c r="BN123" s="69"/>
      <c r="BO123" s="69"/>
      <c r="BP123" s="69"/>
      <c r="BQ123" s="69"/>
      <c r="BR123" s="69"/>
      <c r="BS123" s="69"/>
      <c r="BT123" s="70"/>
      <c r="BU123" s="70"/>
      <c r="BV123" s="70"/>
      <c r="BW123" s="70"/>
      <c r="BX123" s="70"/>
      <c r="BY123" s="71"/>
    </row>
    <row r="124" spans="1:77" s="6" customFormat="1" ht="12">
      <c r="A124" s="78" t="s">
        <v>237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4"/>
      <c r="AF124" s="75" t="s">
        <v>236</v>
      </c>
      <c r="AG124" s="76"/>
      <c r="AH124" s="76"/>
      <c r="AI124" s="76"/>
      <c r="AJ124" s="22"/>
      <c r="AK124" s="77" t="s">
        <v>128</v>
      </c>
      <c r="AL124" s="76"/>
      <c r="AM124" s="76"/>
      <c r="AN124" s="76"/>
      <c r="AO124" s="76"/>
      <c r="AP124" s="77" t="s">
        <v>238</v>
      </c>
      <c r="AQ124" s="76"/>
      <c r="AR124" s="76"/>
      <c r="AS124" s="76"/>
      <c r="AT124" s="77"/>
      <c r="AU124" s="76"/>
      <c r="AV124" s="76"/>
      <c r="AW124" s="76"/>
      <c r="AX124" s="76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70"/>
      <c r="BU124" s="70"/>
      <c r="BV124" s="70"/>
      <c r="BW124" s="70"/>
      <c r="BX124" s="70"/>
      <c r="BY124" s="71"/>
    </row>
    <row r="125" spans="1:77" s="6" customFormat="1" ht="12">
      <c r="A125" s="78" t="s">
        <v>214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4"/>
      <c r="AF125" s="113" t="s">
        <v>239</v>
      </c>
      <c r="AG125" s="105"/>
      <c r="AH125" s="105"/>
      <c r="AI125" s="106"/>
      <c r="AJ125" s="22"/>
      <c r="AK125" s="77" t="s">
        <v>128</v>
      </c>
      <c r="AL125" s="76"/>
      <c r="AM125" s="76"/>
      <c r="AN125" s="76"/>
      <c r="AO125" s="76"/>
      <c r="AP125" s="77" t="s">
        <v>209</v>
      </c>
      <c r="AQ125" s="76"/>
      <c r="AR125" s="76"/>
      <c r="AS125" s="76"/>
      <c r="AT125" s="77"/>
      <c r="AU125" s="76"/>
      <c r="AV125" s="76"/>
      <c r="AW125" s="76"/>
      <c r="AX125" s="76"/>
      <c r="AY125" s="69">
        <f>140000-100000</f>
        <v>40000</v>
      </c>
      <c r="AZ125" s="69"/>
      <c r="BA125" s="69"/>
      <c r="BB125" s="69"/>
      <c r="BC125" s="69"/>
      <c r="BD125" s="69"/>
      <c r="BE125" s="69"/>
      <c r="BF125" s="69">
        <v>240000</v>
      </c>
      <c r="BG125" s="69"/>
      <c r="BH125" s="69"/>
      <c r="BI125" s="69"/>
      <c r="BJ125" s="69"/>
      <c r="BK125" s="69"/>
      <c r="BL125" s="69"/>
      <c r="BM125" s="69">
        <v>240000</v>
      </c>
      <c r="BN125" s="69"/>
      <c r="BO125" s="69"/>
      <c r="BP125" s="69"/>
      <c r="BQ125" s="69"/>
      <c r="BR125" s="69"/>
      <c r="BS125" s="69"/>
      <c r="BT125" s="70"/>
      <c r="BU125" s="70"/>
      <c r="BV125" s="70"/>
      <c r="BW125" s="70"/>
      <c r="BX125" s="70"/>
      <c r="BY125" s="71"/>
    </row>
    <row r="126" spans="1:77" s="6" customFormat="1" ht="12">
      <c r="A126" s="78" t="s">
        <v>215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4"/>
      <c r="AF126" s="79" t="s">
        <v>289</v>
      </c>
      <c r="AG126" s="76"/>
      <c r="AH126" s="76"/>
      <c r="AI126" s="76"/>
      <c r="AJ126" s="22"/>
      <c r="AK126" s="77" t="s">
        <v>128</v>
      </c>
      <c r="AL126" s="76"/>
      <c r="AM126" s="76"/>
      <c r="AN126" s="76"/>
      <c r="AO126" s="76"/>
      <c r="AP126" s="77" t="s">
        <v>95</v>
      </c>
      <c r="AQ126" s="76"/>
      <c r="AR126" s="76"/>
      <c r="AS126" s="76"/>
      <c r="AT126" s="77"/>
      <c r="AU126" s="76"/>
      <c r="AV126" s="76"/>
      <c r="AW126" s="76"/>
      <c r="AX126" s="76"/>
      <c r="AY126" s="69">
        <f>233430-130000</f>
        <v>103430</v>
      </c>
      <c r="AZ126" s="69"/>
      <c r="BA126" s="69"/>
      <c r="BB126" s="69"/>
      <c r="BC126" s="69"/>
      <c r="BD126" s="69"/>
      <c r="BE126" s="69"/>
      <c r="BF126" s="69">
        <v>255340</v>
      </c>
      <c r="BG126" s="69"/>
      <c r="BH126" s="69"/>
      <c r="BI126" s="69"/>
      <c r="BJ126" s="69"/>
      <c r="BK126" s="69"/>
      <c r="BL126" s="69"/>
      <c r="BM126" s="69">
        <v>255340</v>
      </c>
      <c r="BN126" s="69"/>
      <c r="BO126" s="69"/>
      <c r="BP126" s="69"/>
      <c r="BQ126" s="69"/>
      <c r="BR126" s="69"/>
      <c r="BS126" s="69"/>
      <c r="BT126" s="70"/>
      <c r="BU126" s="70"/>
      <c r="BV126" s="70"/>
      <c r="BW126" s="70"/>
      <c r="BX126" s="70"/>
      <c r="BY126" s="71"/>
    </row>
    <row r="127" spans="1:77" s="6" customFormat="1" ht="12">
      <c r="A127" s="144" t="s">
        <v>240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6"/>
      <c r="AF127" s="150" t="s">
        <v>130</v>
      </c>
      <c r="AG127" s="148"/>
      <c r="AH127" s="148"/>
      <c r="AI127" s="149"/>
      <c r="AJ127" s="25"/>
      <c r="AK127" s="147" t="s">
        <v>131</v>
      </c>
      <c r="AL127" s="148"/>
      <c r="AM127" s="148"/>
      <c r="AN127" s="148"/>
      <c r="AO127" s="149"/>
      <c r="AP127" s="96"/>
      <c r="AQ127" s="97"/>
      <c r="AR127" s="97"/>
      <c r="AS127" s="98"/>
      <c r="AT127" s="96"/>
      <c r="AU127" s="97"/>
      <c r="AV127" s="97"/>
      <c r="AW127" s="97"/>
      <c r="AX127" s="98"/>
      <c r="AY127" s="138"/>
      <c r="AZ127" s="139"/>
      <c r="BA127" s="139"/>
      <c r="BB127" s="139"/>
      <c r="BC127" s="139"/>
      <c r="BD127" s="139"/>
      <c r="BE127" s="140"/>
      <c r="BF127" s="138"/>
      <c r="BG127" s="139"/>
      <c r="BH127" s="139"/>
      <c r="BI127" s="139"/>
      <c r="BJ127" s="139"/>
      <c r="BK127" s="139"/>
      <c r="BL127" s="140"/>
      <c r="BM127" s="138"/>
      <c r="BN127" s="139"/>
      <c r="BO127" s="139"/>
      <c r="BP127" s="139"/>
      <c r="BQ127" s="139"/>
      <c r="BR127" s="139"/>
      <c r="BS127" s="140"/>
      <c r="BT127" s="141"/>
      <c r="BU127" s="142"/>
      <c r="BV127" s="142"/>
      <c r="BW127" s="142"/>
      <c r="BX127" s="142"/>
      <c r="BY127" s="143"/>
    </row>
    <row r="128" spans="1:77" s="6" customFormat="1" ht="25.5" customHeight="1">
      <c r="A128" s="137" t="s">
        <v>241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2"/>
      <c r="AF128" s="75" t="s">
        <v>177</v>
      </c>
      <c r="AG128" s="76"/>
      <c r="AH128" s="76"/>
      <c r="AI128" s="76"/>
      <c r="AJ128" s="22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70"/>
      <c r="BU128" s="70"/>
      <c r="BV128" s="70"/>
      <c r="BW128" s="70"/>
      <c r="BX128" s="70"/>
      <c r="BY128" s="71"/>
    </row>
    <row r="129" spans="1:77" s="6" customFormat="1" ht="12">
      <c r="A129" s="137" t="s">
        <v>242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2"/>
      <c r="AF129" s="75" t="s">
        <v>178</v>
      </c>
      <c r="AG129" s="76"/>
      <c r="AH129" s="76"/>
      <c r="AI129" s="76"/>
      <c r="AJ129" s="22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70"/>
      <c r="BU129" s="70"/>
      <c r="BV129" s="70"/>
      <c r="BW129" s="70"/>
      <c r="BX129" s="70"/>
      <c r="BY129" s="71"/>
    </row>
    <row r="130" spans="1:77" s="6" customFormat="1" ht="12">
      <c r="A130" s="266" t="s">
        <v>243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90"/>
      <c r="AF130" s="75" t="s">
        <v>179</v>
      </c>
      <c r="AG130" s="76"/>
      <c r="AH130" s="76"/>
      <c r="AI130" s="76"/>
      <c r="AJ130" s="22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70"/>
      <c r="BU130" s="70"/>
      <c r="BV130" s="70"/>
      <c r="BW130" s="70"/>
      <c r="BX130" s="70"/>
      <c r="BY130" s="71"/>
    </row>
    <row r="131" spans="1:77" s="6" customFormat="1" ht="12">
      <c r="A131" s="267" t="s">
        <v>244</v>
      </c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  <c r="AD131" s="268"/>
      <c r="AE131" s="269"/>
      <c r="AF131" s="248" t="s">
        <v>132</v>
      </c>
      <c r="AG131" s="83"/>
      <c r="AH131" s="83"/>
      <c r="AI131" s="83"/>
      <c r="AJ131" s="25"/>
      <c r="AK131" s="83" t="s">
        <v>30</v>
      </c>
      <c r="AL131" s="83"/>
      <c r="AM131" s="83"/>
      <c r="AN131" s="83"/>
      <c r="AO131" s="83"/>
      <c r="AP131" s="76"/>
      <c r="AQ131" s="76"/>
      <c r="AR131" s="76"/>
      <c r="AS131" s="76"/>
      <c r="AT131" s="76"/>
      <c r="AU131" s="76"/>
      <c r="AV131" s="76"/>
      <c r="AW131" s="76"/>
      <c r="AX131" s="76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70"/>
      <c r="BU131" s="70"/>
      <c r="BV131" s="70"/>
      <c r="BW131" s="70"/>
      <c r="BX131" s="70"/>
      <c r="BY131" s="71"/>
    </row>
    <row r="132" spans="1:77" s="6" customFormat="1" ht="24" customHeight="1">
      <c r="A132" s="80" t="s">
        <v>133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2"/>
      <c r="AF132" s="75" t="s">
        <v>134</v>
      </c>
      <c r="AG132" s="76"/>
      <c r="AH132" s="76"/>
      <c r="AI132" s="76"/>
      <c r="AJ132" s="22"/>
      <c r="AK132" s="76" t="s">
        <v>135</v>
      </c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70"/>
      <c r="BU132" s="70"/>
      <c r="BV132" s="70"/>
      <c r="BW132" s="70"/>
      <c r="BX132" s="70"/>
      <c r="BY132" s="71"/>
    </row>
    <row r="133" spans="1:77" s="6" customFormat="1" ht="12.75" thickBot="1">
      <c r="A133" s="270"/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71"/>
      <c r="AE133" s="272"/>
      <c r="AF133" s="273"/>
      <c r="AG133" s="91"/>
      <c r="AH133" s="91"/>
      <c r="AI133" s="91"/>
      <c r="AJ133" s="29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274"/>
      <c r="AZ133" s="274"/>
      <c r="BA133" s="274"/>
      <c r="BB133" s="274"/>
      <c r="BC133" s="274"/>
      <c r="BD133" s="274"/>
      <c r="BE133" s="274"/>
      <c r="BF133" s="274"/>
      <c r="BG133" s="274"/>
      <c r="BH133" s="274"/>
      <c r="BI133" s="274"/>
      <c r="BJ133" s="274"/>
      <c r="BK133" s="274"/>
      <c r="BL133" s="274"/>
      <c r="BM133" s="274"/>
      <c r="BN133" s="274"/>
      <c r="BO133" s="274"/>
      <c r="BP133" s="274"/>
      <c r="BQ133" s="274"/>
      <c r="BR133" s="274"/>
      <c r="BS133" s="274"/>
      <c r="BT133" s="274"/>
      <c r="BU133" s="274"/>
      <c r="BV133" s="274"/>
      <c r="BW133" s="274"/>
      <c r="BX133" s="274"/>
      <c r="BY133" s="275"/>
    </row>
  </sheetData>
  <sheetProtection/>
  <mergeCells count="1046">
    <mergeCell ref="AK95:AO95"/>
    <mergeCell ref="AF95:AI95"/>
    <mergeCell ref="A95:AE95"/>
    <mergeCell ref="BT95:BY95"/>
    <mergeCell ref="BM95:BS95"/>
    <mergeCell ref="BF95:BL95"/>
    <mergeCell ref="AY95:BE95"/>
    <mergeCell ref="AT95:AX95"/>
    <mergeCell ref="AP95:AS95"/>
    <mergeCell ref="AY97:BE97"/>
    <mergeCell ref="AT97:AX97"/>
    <mergeCell ref="AP97:AS97"/>
    <mergeCell ref="AK97:AO97"/>
    <mergeCell ref="AF97:AI97"/>
    <mergeCell ref="A97:AE97"/>
    <mergeCell ref="BF96:BL96"/>
    <mergeCell ref="BM96:BS96"/>
    <mergeCell ref="BT96:BY96"/>
    <mergeCell ref="BT97:BY97"/>
    <mergeCell ref="BM97:BS97"/>
    <mergeCell ref="BF97:BL97"/>
    <mergeCell ref="A96:AE96"/>
    <mergeCell ref="AF96:AI96"/>
    <mergeCell ref="AK96:AO96"/>
    <mergeCell ref="AP96:AS96"/>
    <mergeCell ref="AT96:AX96"/>
    <mergeCell ref="AY96:BE96"/>
    <mergeCell ref="BT94:BY94"/>
    <mergeCell ref="BM93:BS93"/>
    <mergeCell ref="BT93:BY93"/>
    <mergeCell ref="A94:AE94"/>
    <mergeCell ref="AF94:AI94"/>
    <mergeCell ref="AK94:AO94"/>
    <mergeCell ref="AP94:AS94"/>
    <mergeCell ref="AT94:AX94"/>
    <mergeCell ref="AY94:BE94"/>
    <mergeCell ref="BF94:BL94"/>
    <mergeCell ref="BM94:BS94"/>
    <mergeCell ref="BF92:BL92"/>
    <mergeCell ref="BM92:BS92"/>
    <mergeCell ref="BT92:BY92"/>
    <mergeCell ref="A93:AE93"/>
    <mergeCell ref="AF93:AI93"/>
    <mergeCell ref="AK93:AO93"/>
    <mergeCell ref="AP93:AS93"/>
    <mergeCell ref="AT93:AX93"/>
    <mergeCell ref="AY93:BE93"/>
    <mergeCell ref="BF93:BL93"/>
    <mergeCell ref="A92:AE92"/>
    <mergeCell ref="AF92:AI92"/>
    <mergeCell ref="AK92:AO92"/>
    <mergeCell ref="AP92:AS92"/>
    <mergeCell ref="AT92:AX92"/>
    <mergeCell ref="AY92:BE92"/>
    <mergeCell ref="BT55:BY55"/>
    <mergeCell ref="BM53:BS53"/>
    <mergeCell ref="BT53:BY53"/>
    <mergeCell ref="A55:AE55"/>
    <mergeCell ref="AF55:AI55"/>
    <mergeCell ref="AK55:AO55"/>
    <mergeCell ref="AP55:AS55"/>
    <mergeCell ref="AT55:AX55"/>
    <mergeCell ref="AY55:BE55"/>
    <mergeCell ref="BF55:BL55"/>
    <mergeCell ref="BT31:BY31"/>
    <mergeCell ref="A53:AE53"/>
    <mergeCell ref="AF53:AI53"/>
    <mergeCell ref="AK53:AO53"/>
    <mergeCell ref="AP53:AS53"/>
    <mergeCell ref="AT53:AX53"/>
    <mergeCell ref="AY53:BE53"/>
    <mergeCell ref="A44:AE44"/>
    <mergeCell ref="AF43:AI43"/>
    <mergeCell ref="BF49:BL49"/>
    <mergeCell ref="BM55:BS55"/>
    <mergeCell ref="BF31:BL31"/>
    <mergeCell ref="BM31:BS31"/>
    <mergeCell ref="A31:AE31"/>
    <mergeCell ref="AF31:AI31"/>
    <mergeCell ref="AK31:AO31"/>
    <mergeCell ref="AP31:AS31"/>
    <mergeCell ref="AT31:AX31"/>
    <mergeCell ref="AY31:BE31"/>
    <mergeCell ref="AT54:AX54"/>
    <mergeCell ref="BM132:BS132"/>
    <mergeCell ref="BT132:BY132"/>
    <mergeCell ref="A133:AE133"/>
    <mergeCell ref="AF133:AI133"/>
    <mergeCell ref="AK133:AO133"/>
    <mergeCell ref="AT133:AX133"/>
    <mergeCell ref="AY133:BE133"/>
    <mergeCell ref="BF133:BL133"/>
    <mergeCell ref="BM133:BS133"/>
    <mergeCell ref="BT133:BY133"/>
    <mergeCell ref="A132:AE132"/>
    <mergeCell ref="AF132:AI132"/>
    <mergeCell ref="AK132:AO132"/>
    <mergeCell ref="AT132:AX132"/>
    <mergeCell ref="AY132:BE132"/>
    <mergeCell ref="BF132:BL132"/>
    <mergeCell ref="BM130:BS130"/>
    <mergeCell ref="BT130:BY130"/>
    <mergeCell ref="A131:AE131"/>
    <mergeCell ref="AF131:AI131"/>
    <mergeCell ref="AK131:AO131"/>
    <mergeCell ref="AT131:AX131"/>
    <mergeCell ref="AY131:BE131"/>
    <mergeCell ref="BF131:BL131"/>
    <mergeCell ref="BM131:BS131"/>
    <mergeCell ref="BT131:BY131"/>
    <mergeCell ref="A130:AE130"/>
    <mergeCell ref="AF130:AI130"/>
    <mergeCell ref="AK130:AO130"/>
    <mergeCell ref="AT130:AX130"/>
    <mergeCell ref="AY130:BE130"/>
    <mergeCell ref="BF130:BL130"/>
    <mergeCell ref="AJ21:AJ23"/>
    <mergeCell ref="BM44:BS44"/>
    <mergeCell ref="BT44:BY44"/>
    <mergeCell ref="AF44:AI44"/>
    <mergeCell ref="AK44:AO44"/>
    <mergeCell ref="BF51:BL51"/>
    <mergeCell ref="BM51:BS51"/>
    <mergeCell ref="BT51:BY51"/>
    <mergeCell ref="AF51:AI51"/>
    <mergeCell ref="AK51:AO51"/>
    <mergeCell ref="AF29:AI29"/>
    <mergeCell ref="AK29:AO29"/>
    <mergeCell ref="AT29:AX29"/>
    <mergeCell ref="A40:AE40"/>
    <mergeCell ref="AK38:AO38"/>
    <mergeCell ref="A41:AE41"/>
    <mergeCell ref="AK41:AO41"/>
    <mergeCell ref="AT41:AX41"/>
    <mergeCell ref="AF40:AI40"/>
    <mergeCell ref="AK39:AO39"/>
    <mergeCell ref="AY29:BE29"/>
    <mergeCell ref="AF36:AI36"/>
    <mergeCell ref="AK36:AO36"/>
    <mergeCell ref="AT36:AX36"/>
    <mergeCell ref="A36:AE36"/>
    <mergeCell ref="A30:AE30"/>
    <mergeCell ref="AK30:AO30"/>
    <mergeCell ref="AF30:AI30"/>
    <mergeCell ref="AF35:AI35"/>
    <mergeCell ref="A34:AE34"/>
    <mergeCell ref="BM56:BS56"/>
    <mergeCell ref="BT56:BY56"/>
    <mergeCell ref="A49:AE49"/>
    <mergeCell ref="AK49:AO49"/>
    <mergeCell ref="AT49:AX49"/>
    <mergeCell ref="AF49:AI49"/>
    <mergeCell ref="AY49:BE49"/>
    <mergeCell ref="AY56:BE56"/>
    <mergeCell ref="A51:AE51"/>
    <mergeCell ref="AP51:AS51"/>
    <mergeCell ref="AT48:AX48"/>
    <mergeCell ref="AY48:BE48"/>
    <mergeCell ref="AF48:AI48"/>
    <mergeCell ref="BF56:BL56"/>
    <mergeCell ref="AY54:BE54"/>
    <mergeCell ref="BF54:BL54"/>
    <mergeCell ref="AT51:AX51"/>
    <mergeCell ref="AY51:BE51"/>
    <mergeCell ref="BF53:BL53"/>
    <mergeCell ref="AY52:BE52"/>
    <mergeCell ref="BM49:BS49"/>
    <mergeCell ref="BT49:BY49"/>
    <mergeCell ref="AY46:BE46"/>
    <mergeCell ref="BF46:BL46"/>
    <mergeCell ref="BM46:BS46"/>
    <mergeCell ref="BT46:BY46"/>
    <mergeCell ref="BF48:BL48"/>
    <mergeCell ref="BM48:BS48"/>
    <mergeCell ref="BT48:BY48"/>
    <mergeCell ref="BF45:BL45"/>
    <mergeCell ref="BM45:BS45"/>
    <mergeCell ref="BT45:BY45"/>
    <mergeCell ref="A45:AE45"/>
    <mergeCell ref="AK45:AO45"/>
    <mergeCell ref="AT45:AX45"/>
    <mergeCell ref="AF45:AI45"/>
    <mergeCell ref="AY45:BE45"/>
    <mergeCell ref="A58:AE58"/>
    <mergeCell ref="AF58:AI58"/>
    <mergeCell ref="A59:AE59"/>
    <mergeCell ref="A47:AE47"/>
    <mergeCell ref="AF47:AI47"/>
    <mergeCell ref="AY44:BE44"/>
    <mergeCell ref="A46:AE46"/>
    <mergeCell ref="A54:AE54"/>
    <mergeCell ref="AF54:AI54"/>
    <mergeCell ref="AK54:AO54"/>
    <mergeCell ref="AK43:AO43"/>
    <mergeCell ref="AT43:AX43"/>
    <mergeCell ref="AP41:AS41"/>
    <mergeCell ref="AP42:AS42"/>
    <mergeCell ref="AP43:AS43"/>
    <mergeCell ref="A43:AE43"/>
    <mergeCell ref="A39:AE39"/>
    <mergeCell ref="AF39:AI39"/>
    <mergeCell ref="AF38:AI38"/>
    <mergeCell ref="AT38:AX38"/>
    <mergeCell ref="AK40:AO40"/>
    <mergeCell ref="A42:AE42"/>
    <mergeCell ref="AK42:AO42"/>
    <mergeCell ref="BM42:BS42"/>
    <mergeCell ref="BT37:BY37"/>
    <mergeCell ref="A37:AE37"/>
    <mergeCell ref="AF37:AI37"/>
    <mergeCell ref="AK37:AO37"/>
    <mergeCell ref="AT37:AX37"/>
    <mergeCell ref="AY37:BE37"/>
    <mergeCell ref="BT39:BY39"/>
    <mergeCell ref="BM39:BS39"/>
    <mergeCell ref="A38:AE38"/>
    <mergeCell ref="A56:AE56"/>
    <mergeCell ref="AK59:AO59"/>
    <mergeCell ref="AT59:AX59"/>
    <mergeCell ref="AY59:BE59"/>
    <mergeCell ref="AT42:AX42"/>
    <mergeCell ref="AF42:AI42"/>
    <mergeCell ref="AY42:BE42"/>
    <mergeCell ref="AY43:BE43"/>
    <mergeCell ref="A57:AE57"/>
    <mergeCell ref="AF57:AI57"/>
    <mergeCell ref="AF46:AI46"/>
    <mergeCell ref="AT40:AX40"/>
    <mergeCell ref="AK47:AO47"/>
    <mergeCell ref="AT47:AX47"/>
    <mergeCell ref="AF56:AI56"/>
    <mergeCell ref="AK56:AO56"/>
    <mergeCell ref="AT56:AX56"/>
    <mergeCell ref="AP44:AS44"/>
    <mergeCell ref="AP45:AS45"/>
    <mergeCell ref="AP46:AS46"/>
    <mergeCell ref="A48:AE48"/>
    <mergeCell ref="AK48:AO48"/>
    <mergeCell ref="AY38:BE38"/>
    <mergeCell ref="BF38:BL38"/>
    <mergeCell ref="AY35:BE35"/>
    <mergeCell ref="AK46:AO46"/>
    <mergeCell ref="AT46:AX46"/>
    <mergeCell ref="A35:AE35"/>
    <mergeCell ref="BF35:BL35"/>
    <mergeCell ref="BF40:BL40"/>
    <mergeCell ref="AF34:AI34"/>
    <mergeCell ref="AK34:AO34"/>
    <mergeCell ref="AT34:AX34"/>
    <mergeCell ref="AF41:AI41"/>
    <mergeCell ref="A33:AE33"/>
    <mergeCell ref="AF33:AI33"/>
    <mergeCell ref="AK33:AO33"/>
    <mergeCell ref="AT33:AX33"/>
    <mergeCell ref="AK35:AO35"/>
    <mergeCell ref="AT35:AX35"/>
    <mergeCell ref="BT34:BY34"/>
    <mergeCell ref="BM32:BS32"/>
    <mergeCell ref="BT32:BY32"/>
    <mergeCell ref="A32:AE32"/>
    <mergeCell ref="AF32:AI32"/>
    <mergeCell ref="AK32:AO32"/>
    <mergeCell ref="AT32:AX32"/>
    <mergeCell ref="AY32:BE32"/>
    <mergeCell ref="BF32:BL32"/>
    <mergeCell ref="BT33:BY33"/>
    <mergeCell ref="AT30:AX30"/>
    <mergeCell ref="BM28:BS28"/>
    <mergeCell ref="BT28:BY28"/>
    <mergeCell ref="BF30:BL30"/>
    <mergeCell ref="BM30:BS30"/>
    <mergeCell ref="BT30:BY30"/>
    <mergeCell ref="BF29:BL29"/>
    <mergeCell ref="BM29:BS29"/>
    <mergeCell ref="BT29:BY29"/>
    <mergeCell ref="AY30:BE30"/>
    <mergeCell ref="BM25:BS25"/>
    <mergeCell ref="BT25:BY25"/>
    <mergeCell ref="BF26:BL26"/>
    <mergeCell ref="BM26:BS26"/>
    <mergeCell ref="BT26:BY26"/>
    <mergeCell ref="BF27:BL27"/>
    <mergeCell ref="BM27:BS27"/>
    <mergeCell ref="BT27:BY27"/>
    <mergeCell ref="AY25:BE25"/>
    <mergeCell ref="AY26:BE26"/>
    <mergeCell ref="AY27:BE27"/>
    <mergeCell ref="AY28:BE28"/>
    <mergeCell ref="BF25:BL25"/>
    <mergeCell ref="BF28:BL28"/>
    <mergeCell ref="AK27:AO27"/>
    <mergeCell ref="AK28:AO28"/>
    <mergeCell ref="AT25:AX25"/>
    <mergeCell ref="AT26:AX26"/>
    <mergeCell ref="AT27:AX27"/>
    <mergeCell ref="A27:AE27"/>
    <mergeCell ref="A25:AE25"/>
    <mergeCell ref="A26:AE26"/>
    <mergeCell ref="AT28:AX28"/>
    <mergeCell ref="BM22:BO22"/>
    <mergeCell ref="BP22:BQ22"/>
    <mergeCell ref="A28:AE28"/>
    <mergeCell ref="A29:AE29"/>
    <mergeCell ref="AF25:AI25"/>
    <mergeCell ref="AF26:AI26"/>
    <mergeCell ref="AF27:AI27"/>
    <mergeCell ref="AF28:AI28"/>
    <mergeCell ref="AK25:AO25"/>
    <mergeCell ref="AK26:AO26"/>
    <mergeCell ref="A21:AE23"/>
    <mergeCell ref="AG13:AH13"/>
    <mergeCell ref="AT21:AX23"/>
    <mergeCell ref="AY21:BY21"/>
    <mergeCell ref="BT22:BY23"/>
    <mergeCell ref="A20:BY20"/>
    <mergeCell ref="BF22:BH22"/>
    <mergeCell ref="BI22:BJ22"/>
    <mergeCell ref="BK22:BL22"/>
    <mergeCell ref="BF23:BL23"/>
    <mergeCell ref="BM24:BS24"/>
    <mergeCell ref="BT24:BY24"/>
    <mergeCell ref="BM23:BS23"/>
    <mergeCell ref="AF24:AI24"/>
    <mergeCell ref="AK24:AO24"/>
    <mergeCell ref="AT24:AX24"/>
    <mergeCell ref="AY24:BE24"/>
    <mergeCell ref="AK21:AO23"/>
    <mergeCell ref="BR22:BS22"/>
    <mergeCell ref="AY22:BA22"/>
    <mergeCell ref="BS15:BY15"/>
    <mergeCell ref="BS16:BY16"/>
    <mergeCell ref="BS17:BY17"/>
    <mergeCell ref="H18:BG18"/>
    <mergeCell ref="A24:AE24"/>
    <mergeCell ref="BF24:BL24"/>
    <mergeCell ref="BB22:BC22"/>
    <mergeCell ref="BD22:BE22"/>
    <mergeCell ref="AF21:AI23"/>
    <mergeCell ref="AY23:BE23"/>
    <mergeCell ref="A11:AZ11"/>
    <mergeCell ref="X12:AA12"/>
    <mergeCell ref="AB12:AC12"/>
    <mergeCell ref="BS14:BY14"/>
    <mergeCell ref="BS19:BY19"/>
    <mergeCell ref="BH14:BR14"/>
    <mergeCell ref="BH15:BR15"/>
    <mergeCell ref="BH16:BR16"/>
    <mergeCell ref="BH17:BR17"/>
    <mergeCell ref="BH19:BR19"/>
    <mergeCell ref="BF8:BM8"/>
    <mergeCell ref="BF9:BG9"/>
    <mergeCell ref="BI9:BP9"/>
    <mergeCell ref="BS18:BY18"/>
    <mergeCell ref="BS11:BY12"/>
    <mergeCell ref="BS13:BY13"/>
    <mergeCell ref="BH13:BR13"/>
    <mergeCell ref="BH18:BR18"/>
    <mergeCell ref="P14:BF15"/>
    <mergeCell ref="BA11:BB11"/>
    <mergeCell ref="BE2:BY2"/>
    <mergeCell ref="BE3:BY3"/>
    <mergeCell ref="BS9:BT9"/>
    <mergeCell ref="BO7:BX7"/>
    <mergeCell ref="BO8:BX8"/>
    <mergeCell ref="BQ9:BR9"/>
    <mergeCell ref="BE4:BY4"/>
    <mergeCell ref="BE5:BY5"/>
    <mergeCell ref="BE6:BY6"/>
    <mergeCell ref="BF7:BM7"/>
    <mergeCell ref="BM35:BS35"/>
    <mergeCell ref="BT35:BY35"/>
    <mergeCell ref="BF37:BL37"/>
    <mergeCell ref="AY36:BE36"/>
    <mergeCell ref="BF36:BL36"/>
    <mergeCell ref="BM36:BS36"/>
    <mergeCell ref="BT36:BY36"/>
    <mergeCell ref="BM40:BS40"/>
    <mergeCell ref="BF41:BL41"/>
    <mergeCell ref="BM41:BS41"/>
    <mergeCell ref="BT38:BY38"/>
    <mergeCell ref="BM38:BS38"/>
    <mergeCell ref="BT40:BY40"/>
    <mergeCell ref="BT41:BY41"/>
    <mergeCell ref="BM58:BS58"/>
    <mergeCell ref="BT58:BY58"/>
    <mergeCell ref="BT47:BY47"/>
    <mergeCell ref="BM43:BS43"/>
    <mergeCell ref="BT43:BY43"/>
    <mergeCell ref="AY34:BE34"/>
    <mergeCell ref="BF34:BL34"/>
    <mergeCell ref="BM34:BS34"/>
    <mergeCell ref="BM37:BS37"/>
    <mergeCell ref="AY47:BE47"/>
    <mergeCell ref="BM54:BS54"/>
    <mergeCell ref="BT54:BY54"/>
    <mergeCell ref="BT42:BY42"/>
    <mergeCell ref="BM57:BS57"/>
    <mergeCell ref="BT57:BY57"/>
    <mergeCell ref="BF47:BL47"/>
    <mergeCell ref="BM47:BS47"/>
    <mergeCell ref="BF43:BL43"/>
    <mergeCell ref="BF44:BL44"/>
    <mergeCell ref="BF42:BL42"/>
    <mergeCell ref="BF58:BL58"/>
    <mergeCell ref="AK57:AO57"/>
    <mergeCell ref="AT57:AX57"/>
    <mergeCell ref="AY57:BE57"/>
    <mergeCell ref="BF57:BL57"/>
    <mergeCell ref="AK58:AO58"/>
    <mergeCell ref="AT58:AX58"/>
    <mergeCell ref="AY58:BE58"/>
    <mergeCell ref="AP58:AS58"/>
    <mergeCell ref="BM59:BS59"/>
    <mergeCell ref="A60:AE60"/>
    <mergeCell ref="AF60:AI60"/>
    <mergeCell ref="AK60:AO60"/>
    <mergeCell ref="AT60:AX60"/>
    <mergeCell ref="AF59:AI59"/>
    <mergeCell ref="BF59:BL59"/>
    <mergeCell ref="AP59:AS59"/>
    <mergeCell ref="AP60:AS60"/>
    <mergeCell ref="BT61:BY61"/>
    <mergeCell ref="A61:AE61"/>
    <mergeCell ref="AF61:AI61"/>
    <mergeCell ref="AK61:AO61"/>
    <mergeCell ref="AT61:AX61"/>
    <mergeCell ref="BT59:BY59"/>
    <mergeCell ref="AY60:BE60"/>
    <mergeCell ref="BF60:BL60"/>
    <mergeCell ref="BM60:BS60"/>
    <mergeCell ref="BT60:BY60"/>
    <mergeCell ref="AF62:AI62"/>
    <mergeCell ref="AK62:AO62"/>
    <mergeCell ref="AT62:AX62"/>
    <mergeCell ref="AY61:BE61"/>
    <mergeCell ref="BF61:BL61"/>
    <mergeCell ref="BM61:BS61"/>
    <mergeCell ref="BT63:BY63"/>
    <mergeCell ref="A63:AE63"/>
    <mergeCell ref="AF63:AI63"/>
    <mergeCell ref="AK63:AO63"/>
    <mergeCell ref="AT63:AX63"/>
    <mergeCell ref="AY62:BE62"/>
    <mergeCell ref="BF62:BL62"/>
    <mergeCell ref="BM62:BS62"/>
    <mergeCell ref="BT62:BY62"/>
    <mergeCell ref="A62:AE62"/>
    <mergeCell ref="AP64:AS64"/>
    <mergeCell ref="AY64:BE64"/>
    <mergeCell ref="BF64:BL64"/>
    <mergeCell ref="AY63:BE63"/>
    <mergeCell ref="BF63:BL63"/>
    <mergeCell ref="BM63:BS63"/>
    <mergeCell ref="AP63:AS63"/>
    <mergeCell ref="A65:AE65"/>
    <mergeCell ref="BF65:BL65"/>
    <mergeCell ref="BM65:BS65"/>
    <mergeCell ref="BT65:BY65"/>
    <mergeCell ref="BM64:BS64"/>
    <mergeCell ref="BT64:BY64"/>
    <mergeCell ref="A64:AE64"/>
    <mergeCell ref="AK64:AO64"/>
    <mergeCell ref="AT64:AX64"/>
    <mergeCell ref="AF64:AI64"/>
    <mergeCell ref="AK65:AO65"/>
    <mergeCell ref="AT65:AX65"/>
    <mergeCell ref="AF65:AI65"/>
    <mergeCell ref="BF66:BL66"/>
    <mergeCell ref="BM66:BS66"/>
    <mergeCell ref="AY65:BE65"/>
    <mergeCell ref="AY66:BE66"/>
    <mergeCell ref="AP65:AS65"/>
    <mergeCell ref="A66:AE66"/>
    <mergeCell ref="AF67:AI67"/>
    <mergeCell ref="AK66:AO66"/>
    <mergeCell ref="AK67:AO67"/>
    <mergeCell ref="AT67:AX67"/>
    <mergeCell ref="AT66:AX66"/>
    <mergeCell ref="AF66:AI66"/>
    <mergeCell ref="AP66:AS66"/>
    <mergeCell ref="AF69:AI69"/>
    <mergeCell ref="AK68:AO68"/>
    <mergeCell ref="AY69:BE69"/>
    <mergeCell ref="A69:AE69"/>
    <mergeCell ref="AF68:AI68"/>
    <mergeCell ref="BT66:BY66"/>
    <mergeCell ref="A67:AE67"/>
    <mergeCell ref="BF67:BL67"/>
    <mergeCell ref="BM67:BS67"/>
    <mergeCell ref="BT67:BY67"/>
    <mergeCell ref="AY67:BE67"/>
    <mergeCell ref="AY68:BE68"/>
    <mergeCell ref="BF68:BL68"/>
    <mergeCell ref="BM68:BS68"/>
    <mergeCell ref="BT68:BY68"/>
    <mergeCell ref="A68:AE68"/>
    <mergeCell ref="AP67:AS67"/>
    <mergeCell ref="AP68:AS68"/>
    <mergeCell ref="AY70:BE70"/>
    <mergeCell ref="BF69:BL69"/>
    <mergeCell ref="BM69:BS69"/>
    <mergeCell ref="BT69:BY69"/>
    <mergeCell ref="AP69:AS69"/>
    <mergeCell ref="AP70:AS70"/>
    <mergeCell ref="AF70:AI70"/>
    <mergeCell ref="AT71:AX71"/>
    <mergeCell ref="BM70:BS70"/>
    <mergeCell ref="BF70:BL70"/>
    <mergeCell ref="AT68:AX68"/>
    <mergeCell ref="BT70:BY70"/>
    <mergeCell ref="AT70:AX70"/>
    <mergeCell ref="AY71:BE71"/>
    <mergeCell ref="AK69:AO69"/>
    <mergeCell ref="AT69:AX69"/>
    <mergeCell ref="BT71:BY71"/>
    <mergeCell ref="BF71:BL71"/>
    <mergeCell ref="BT72:BY72"/>
    <mergeCell ref="A73:AE73"/>
    <mergeCell ref="AF72:AI72"/>
    <mergeCell ref="A70:AE70"/>
    <mergeCell ref="AF71:AI71"/>
    <mergeCell ref="AK70:AO70"/>
    <mergeCell ref="AK71:AO71"/>
    <mergeCell ref="A71:AE71"/>
    <mergeCell ref="AF73:AI73"/>
    <mergeCell ref="AY73:BE73"/>
    <mergeCell ref="AY72:BE72"/>
    <mergeCell ref="BF72:BL72"/>
    <mergeCell ref="BM72:BS72"/>
    <mergeCell ref="BM71:BS71"/>
    <mergeCell ref="A72:AE72"/>
    <mergeCell ref="AK72:AO72"/>
    <mergeCell ref="BT74:BY74"/>
    <mergeCell ref="AT74:AX74"/>
    <mergeCell ref="AF74:AI74"/>
    <mergeCell ref="AK73:AO73"/>
    <mergeCell ref="AT73:AX73"/>
    <mergeCell ref="AY74:BE74"/>
    <mergeCell ref="BF73:BL73"/>
    <mergeCell ref="BT73:BY73"/>
    <mergeCell ref="BF75:BL75"/>
    <mergeCell ref="BM75:BS75"/>
    <mergeCell ref="AT75:AX75"/>
    <mergeCell ref="BM74:BS74"/>
    <mergeCell ref="AT72:AX72"/>
    <mergeCell ref="BF74:BL74"/>
    <mergeCell ref="BM73:BS73"/>
    <mergeCell ref="AY75:BE75"/>
    <mergeCell ref="AF77:AI77"/>
    <mergeCell ref="AY77:BE77"/>
    <mergeCell ref="AK77:AO77"/>
    <mergeCell ref="BT75:BY75"/>
    <mergeCell ref="A77:AE77"/>
    <mergeCell ref="A74:AE74"/>
    <mergeCell ref="AF75:AI75"/>
    <mergeCell ref="AK74:AO74"/>
    <mergeCell ref="AK75:AO75"/>
    <mergeCell ref="A75:AE75"/>
    <mergeCell ref="BT77:BY77"/>
    <mergeCell ref="BM78:BS78"/>
    <mergeCell ref="BT78:BY78"/>
    <mergeCell ref="AY78:BE78"/>
    <mergeCell ref="BT76:BY76"/>
    <mergeCell ref="BF78:BL78"/>
    <mergeCell ref="BF77:BL77"/>
    <mergeCell ref="BM77:BS77"/>
    <mergeCell ref="BF76:BL76"/>
    <mergeCell ref="AF78:AI78"/>
    <mergeCell ref="AK76:AO76"/>
    <mergeCell ref="AK78:AO78"/>
    <mergeCell ref="A78:AE78"/>
    <mergeCell ref="BM76:BS76"/>
    <mergeCell ref="AT77:AX77"/>
    <mergeCell ref="AT78:AX78"/>
    <mergeCell ref="AF76:AI76"/>
    <mergeCell ref="AT76:AX76"/>
    <mergeCell ref="AY76:BE76"/>
    <mergeCell ref="AT127:AX127"/>
    <mergeCell ref="AF127:AI127"/>
    <mergeCell ref="AY127:BE127"/>
    <mergeCell ref="AF88:AI88"/>
    <mergeCell ref="AK88:AO88"/>
    <mergeCell ref="AT88:AX88"/>
    <mergeCell ref="AP109:AS109"/>
    <mergeCell ref="AP91:AS91"/>
    <mergeCell ref="AP116:AS116"/>
    <mergeCell ref="AP121:AS121"/>
    <mergeCell ref="BM127:BS127"/>
    <mergeCell ref="BF129:BL129"/>
    <mergeCell ref="BM129:BS129"/>
    <mergeCell ref="BT127:BY127"/>
    <mergeCell ref="A128:AE128"/>
    <mergeCell ref="BF128:BL128"/>
    <mergeCell ref="BM128:BS128"/>
    <mergeCell ref="BT128:BY128"/>
    <mergeCell ref="A127:AE127"/>
    <mergeCell ref="AK127:AO127"/>
    <mergeCell ref="AY39:BE39"/>
    <mergeCell ref="BT52:BY52"/>
    <mergeCell ref="AT129:AX129"/>
    <mergeCell ref="AF129:AI129"/>
    <mergeCell ref="AK128:AO128"/>
    <mergeCell ref="AT128:AX128"/>
    <mergeCell ref="AY128:BE128"/>
    <mergeCell ref="AY129:BE129"/>
    <mergeCell ref="AF128:AI128"/>
    <mergeCell ref="BF127:BL127"/>
    <mergeCell ref="BF33:BL33"/>
    <mergeCell ref="BM33:BS33"/>
    <mergeCell ref="BM52:BS52"/>
    <mergeCell ref="BT129:BY129"/>
    <mergeCell ref="A129:AE129"/>
    <mergeCell ref="AK129:AO129"/>
    <mergeCell ref="AF50:AI50"/>
    <mergeCell ref="AK50:AO50"/>
    <mergeCell ref="AT50:AX50"/>
    <mergeCell ref="AY50:BE50"/>
    <mergeCell ref="A88:AE88"/>
    <mergeCell ref="BM50:BS50"/>
    <mergeCell ref="BT50:BY50"/>
    <mergeCell ref="A50:AE50"/>
    <mergeCell ref="A87:AE87"/>
    <mergeCell ref="AF87:AI87"/>
    <mergeCell ref="BF87:BL87"/>
    <mergeCell ref="BM87:BS87"/>
    <mergeCell ref="BF50:BL50"/>
    <mergeCell ref="A76:AE76"/>
    <mergeCell ref="BM88:BS88"/>
    <mergeCell ref="BT88:BY88"/>
    <mergeCell ref="BT87:BY87"/>
    <mergeCell ref="AY105:BE105"/>
    <mergeCell ref="BF105:BL105"/>
    <mergeCell ref="BM105:BS105"/>
    <mergeCell ref="BT105:BY105"/>
    <mergeCell ref="BT102:BY102"/>
    <mergeCell ref="BM91:BS91"/>
    <mergeCell ref="BM102:BS102"/>
    <mergeCell ref="AK87:AO87"/>
    <mergeCell ref="AT87:AX87"/>
    <mergeCell ref="AY87:BE87"/>
    <mergeCell ref="AP87:AS87"/>
    <mergeCell ref="AP88:AS88"/>
    <mergeCell ref="AP89:AS89"/>
    <mergeCell ref="A102:AE102"/>
    <mergeCell ref="AF102:AI102"/>
    <mergeCell ref="AK102:AO102"/>
    <mergeCell ref="AT102:AX102"/>
    <mergeCell ref="AY102:BE102"/>
    <mergeCell ref="BF102:BL102"/>
    <mergeCell ref="AP102:AS102"/>
    <mergeCell ref="BM108:BS108"/>
    <mergeCell ref="BT108:BY108"/>
    <mergeCell ref="A89:AE89"/>
    <mergeCell ref="AF89:AI89"/>
    <mergeCell ref="AK89:AO89"/>
    <mergeCell ref="AT89:AX89"/>
    <mergeCell ref="AY89:BE89"/>
    <mergeCell ref="BF89:BL89"/>
    <mergeCell ref="BM89:BS89"/>
    <mergeCell ref="BT89:BY89"/>
    <mergeCell ref="A108:AE108"/>
    <mergeCell ref="AF108:AI108"/>
    <mergeCell ref="AK108:AO108"/>
    <mergeCell ref="AT108:AX108"/>
    <mergeCell ref="AY108:BE108"/>
    <mergeCell ref="BF108:BL108"/>
    <mergeCell ref="AP108:AS108"/>
    <mergeCell ref="A109:AE109"/>
    <mergeCell ref="AF109:AI109"/>
    <mergeCell ref="AK109:AO109"/>
    <mergeCell ref="AT109:AX109"/>
    <mergeCell ref="AY109:BE109"/>
    <mergeCell ref="BF109:BL109"/>
    <mergeCell ref="BM124:BS124"/>
    <mergeCell ref="BT124:BY124"/>
    <mergeCell ref="BM123:BS123"/>
    <mergeCell ref="BT123:BY123"/>
    <mergeCell ref="BT121:BY121"/>
    <mergeCell ref="BM122:BS122"/>
    <mergeCell ref="BT122:BY122"/>
    <mergeCell ref="A124:AE124"/>
    <mergeCell ref="AF124:AI124"/>
    <mergeCell ref="AK124:AO124"/>
    <mergeCell ref="AT124:AX124"/>
    <mergeCell ref="AY124:BE124"/>
    <mergeCell ref="BF124:BL124"/>
    <mergeCell ref="BM126:BS126"/>
    <mergeCell ref="BT126:BY126"/>
    <mergeCell ref="A83:AE83"/>
    <mergeCell ref="AF83:AI83"/>
    <mergeCell ref="AK83:AO83"/>
    <mergeCell ref="AT83:AX83"/>
    <mergeCell ref="AY83:BE83"/>
    <mergeCell ref="BF83:BL83"/>
    <mergeCell ref="BM83:BS83"/>
    <mergeCell ref="BT83:BY83"/>
    <mergeCell ref="A126:AE126"/>
    <mergeCell ref="AF126:AI126"/>
    <mergeCell ref="AK126:AO126"/>
    <mergeCell ref="AT126:AX126"/>
    <mergeCell ref="AY126:BE126"/>
    <mergeCell ref="BF126:BL126"/>
    <mergeCell ref="AP126:AS126"/>
    <mergeCell ref="A125:AE125"/>
    <mergeCell ref="AF125:AI125"/>
    <mergeCell ref="AK125:AO125"/>
    <mergeCell ref="AT125:AX125"/>
    <mergeCell ref="AY125:BE125"/>
    <mergeCell ref="BF125:BL125"/>
    <mergeCell ref="AP125:AS125"/>
    <mergeCell ref="BM125:BS125"/>
    <mergeCell ref="BT125:BY125"/>
    <mergeCell ref="A123:AE123"/>
    <mergeCell ref="AF123:AI123"/>
    <mergeCell ref="AK123:AO123"/>
    <mergeCell ref="AT123:AX123"/>
    <mergeCell ref="AY123:BE123"/>
    <mergeCell ref="BF123:BL123"/>
    <mergeCell ref="AP123:AS123"/>
    <mergeCell ref="AP124:AS124"/>
    <mergeCell ref="A122:AE122"/>
    <mergeCell ref="AF122:AI122"/>
    <mergeCell ref="AK122:AO122"/>
    <mergeCell ref="AT122:AX122"/>
    <mergeCell ref="AY122:BE122"/>
    <mergeCell ref="BF122:BL122"/>
    <mergeCell ref="AP122:AS122"/>
    <mergeCell ref="BM119:BS119"/>
    <mergeCell ref="BT119:BY119"/>
    <mergeCell ref="A91:AE91"/>
    <mergeCell ref="A121:AE121"/>
    <mergeCell ref="AF121:AI121"/>
    <mergeCell ref="AK121:AO121"/>
    <mergeCell ref="AT121:AX121"/>
    <mergeCell ref="AY121:BE121"/>
    <mergeCell ref="BF121:BL121"/>
    <mergeCell ref="BM121:BS121"/>
    <mergeCell ref="A119:AE119"/>
    <mergeCell ref="AF119:AI119"/>
    <mergeCell ref="AK119:AO119"/>
    <mergeCell ref="AT119:AX119"/>
    <mergeCell ref="AY119:BE119"/>
    <mergeCell ref="BF119:BL119"/>
    <mergeCell ref="AP119:AS119"/>
    <mergeCell ref="BM110:BS110"/>
    <mergeCell ref="BT110:BY110"/>
    <mergeCell ref="AF91:AI91"/>
    <mergeCell ref="AK91:AO91"/>
    <mergeCell ref="AT91:AX91"/>
    <mergeCell ref="AY91:BE91"/>
    <mergeCell ref="BF91:BL91"/>
    <mergeCell ref="BT91:BY91"/>
    <mergeCell ref="BM109:BS109"/>
    <mergeCell ref="BT109:BY109"/>
    <mergeCell ref="A110:AE110"/>
    <mergeCell ref="AF110:AI110"/>
    <mergeCell ref="AK110:AO110"/>
    <mergeCell ref="AT110:AX110"/>
    <mergeCell ref="AY110:BE110"/>
    <mergeCell ref="BF110:BL110"/>
    <mergeCell ref="AP110:AS110"/>
    <mergeCell ref="A111:AE111"/>
    <mergeCell ref="AF111:AI111"/>
    <mergeCell ref="AK111:AO111"/>
    <mergeCell ref="AT111:AX111"/>
    <mergeCell ref="AY111:BE111"/>
    <mergeCell ref="BF111:BL111"/>
    <mergeCell ref="AP111:AS111"/>
    <mergeCell ref="A112:AE112"/>
    <mergeCell ref="AF112:AI112"/>
    <mergeCell ref="AK112:AO112"/>
    <mergeCell ref="AT112:AX112"/>
    <mergeCell ref="AY112:BE112"/>
    <mergeCell ref="BF112:BL112"/>
    <mergeCell ref="AP112:AS112"/>
    <mergeCell ref="A113:AE113"/>
    <mergeCell ref="AF113:AI113"/>
    <mergeCell ref="AK113:AO113"/>
    <mergeCell ref="AT113:AX113"/>
    <mergeCell ref="AY113:BE113"/>
    <mergeCell ref="BF113:BL113"/>
    <mergeCell ref="AP113:AS113"/>
    <mergeCell ref="BM82:BS82"/>
    <mergeCell ref="BT82:BY82"/>
    <mergeCell ref="AY88:BE88"/>
    <mergeCell ref="BF88:BL88"/>
    <mergeCell ref="BM113:BS113"/>
    <mergeCell ref="BT113:BY113"/>
    <mergeCell ref="BM111:BS111"/>
    <mergeCell ref="BT111:BY111"/>
    <mergeCell ref="BM112:BS112"/>
    <mergeCell ref="BT112:BY112"/>
    <mergeCell ref="A82:AE82"/>
    <mergeCell ref="AF82:AI82"/>
    <mergeCell ref="AK82:AO82"/>
    <mergeCell ref="AT82:AX82"/>
    <mergeCell ref="AY82:BE82"/>
    <mergeCell ref="BF82:BL82"/>
    <mergeCell ref="BM86:BS86"/>
    <mergeCell ref="BT86:BY86"/>
    <mergeCell ref="A81:AE81"/>
    <mergeCell ref="AF81:AI81"/>
    <mergeCell ref="AK81:AO81"/>
    <mergeCell ref="AT81:AX81"/>
    <mergeCell ref="AY81:BE81"/>
    <mergeCell ref="BF81:BL81"/>
    <mergeCell ref="BM81:BS81"/>
    <mergeCell ref="BT81:BY81"/>
    <mergeCell ref="A86:AE86"/>
    <mergeCell ref="AF86:AI86"/>
    <mergeCell ref="AK86:AO86"/>
    <mergeCell ref="AT86:AX86"/>
    <mergeCell ref="AY86:BE86"/>
    <mergeCell ref="BF86:BL86"/>
    <mergeCell ref="BM114:BS114"/>
    <mergeCell ref="BT114:BY114"/>
    <mergeCell ref="A85:AE85"/>
    <mergeCell ref="AF85:AI85"/>
    <mergeCell ref="AK85:AO85"/>
    <mergeCell ref="AT85:AX85"/>
    <mergeCell ref="AY85:BE85"/>
    <mergeCell ref="BF85:BL85"/>
    <mergeCell ref="BM85:BS85"/>
    <mergeCell ref="BT85:BY85"/>
    <mergeCell ref="A114:AE114"/>
    <mergeCell ref="AF114:AI114"/>
    <mergeCell ref="AK114:AO114"/>
    <mergeCell ref="AT114:AX114"/>
    <mergeCell ref="AY114:BE114"/>
    <mergeCell ref="BF114:BL114"/>
    <mergeCell ref="AP114:AS114"/>
    <mergeCell ref="A115:AE115"/>
    <mergeCell ref="AF115:AI115"/>
    <mergeCell ref="AK115:AO115"/>
    <mergeCell ref="AT115:AX115"/>
    <mergeCell ref="AY115:BE115"/>
    <mergeCell ref="BF115:BL115"/>
    <mergeCell ref="AP115:AS115"/>
    <mergeCell ref="BM115:BS115"/>
    <mergeCell ref="BT115:BY115"/>
    <mergeCell ref="A116:AE116"/>
    <mergeCell ref="AF116:AI116"/>
    <mergeCell ref="AK116:AO116"/>
    <mergeCell ref="AT116:AX116"/>
    <mergeCell ref="AY116:BE116"/>
    <mergeCell ref="BF116:BL116"/>
    <mergeCell ref="BM116:BS116"/>
    <mergeCell ref="BT116:BY116"/>
    <mergeCell ref="BM118:BS118"/>
    <mergeCell ref="BT118:BY118"/>
    <mergeCell ref="A117:AE117"/>
    <mergeCell ref="AF117:AI117"/>
    <mergeCell ref="AK117:AO117"/>
    <mergeCell ref="AT117:AX117"/>
    <mergeCell ref="AY117:BE117"/>
    <mergeCell ref="BF117:BL117"/>
    <mergeCell ref="AP117:AS117"/>
    <mergeCell ref="AP118:AS118"/>
    <mergeCell ref="BM90:BS90"/>
    <mergeCell ref="BT90:BY90"/>
    <mergeCell ref="BM117:BS117"/>
    <mergeCell ref="BT117:BY117"/>
    <mergeCell ref="A118:AE118"/>
    <mergeCell ref="AF118:AI118"/>
    <mergeCell ref="AK118:AO118"/>
    <mergeCell ref="AT118:AX118"/>
    <mergeCell ref="AY118:BE118"/>
    <mergeCell ref="BF118:BL118"/>
    <mergeCell ref="A90:AE90"/>
    <mergeCell ref="AF90:AI90"/>
    <mergeCell ref="AK90:AO90"/>
    <mergeCell ref="AT90:AX90"/>
    <mergeCell ref="AY90:BE90"/>
    <mergeCell ref="BF90:BL90"/>
    <mergeCell ref="AP90:AS90"/>
    <mergeCell ref="BM79:BS79"/>
    <mergeCell ref="BT79:BY79"/>
    <mergeCell ref="A80:AE80"/>
    <mergeCell ref="AF80:AI80"/>
    <mergeCell ref="AK80:AO80"/>
    <mergeCell ref="AT80:AX80"/>
    <mergeCell ref="AY80:BE80"/>
    <mergeCell ref="BF80:BL80"/>
    <mergeCell ref="BM80:BS80"/>
    <mergeCell ref="BT80:BY80"/>
    <mergeCell ref="A79:AE79"/>
    <mergeCell ref="AF79:AI79"/>
    <mergeCell ref="AK79:AO79"/>
    <mergeCell ref="AT79:AX79"/>
    <mergeCell ref="AY79:BE79"/>
    <mergeCell ref="BF79:BL79"/>
    <mergeCell ref="AP79:AS79"/>
    <mergeCell ref="BM98:BS98"/>
    <mergeCell ref="BT98:BY98"/>
    <mergeCell ref="AP98:AS98"/>
    <mergeCell ref="BM99:BS99"/>
    <mergeCell ref="BT99:BY99"/>
    <mergeCell ref="A98:AE98"/>
    <mergeCell ref="AF98:AI98"/>
    <mergeCell ref="AK98:AO98"/>
    <mergeCell ref="AT98:AX98"/>
    <mergeCell ref="AY98:BE98"/>
    <mergeCell ref="BF98:BL98"/>
    <mergeCell ref="A99:AE99"/>
    <mergeCell ref="AF99:AI99"/>
    <mergeCell ref="AK99:AO99"/>
    <mergeCell ref="AT99:AX99"/>
    <mergeCell ref="AY99:BE99"/>
    <mergeCell ref="BF99:BL99"/>
    <mergeCell ref="AP99:AS99"/>
    <mergeCell ref="BM101:BS101"/>
    <mergeCell ref="BT101:BY101"/>
    <mergeCell ref="A101:AE101"/>
    <mergeCell ref="AF101:AI101"/>
    <mergeCell ref="AK101:AO101"/>
    <mergeCell ref="AT101:AX101"/>
    <mergeCell ref="AY101:BE101"/>
    <mergeCell ref="BF101:BL101"/>
    <mergeCell ref="AP101:AS101"/>
    <mergeCell ref="AP21:AS23"/>
    <mergeCell ref="AP24:AS24"/>
    <mergeCell ref="AP25:AS25"/>
    <mergeCell ref="AP26:AS26"/>
    <mergeCell ref="AP27:AS27"/>
    <mergeCell ref="AP28:AS28"/>
    <mergeCell ref="AP29:AS29"/>
    <mergeCell ref="AP30:AS30"/>
    <mergeCell ref="AP32:AS32"/>
    <mergeCell ref="AP33:AS33"/>
    <mergeCell ref="AP34:AS34"/>
    <mergeCell ref="BF52:BL52"/>
    <mergeCell ref="AY40:BE40"/>
    <mergeCell ref="AY41:BE41"/>
    <mergeCell ref="BF39:BL39"/>
    <mergeCell ref="AY33:BE33"/>
    <mergeCell ref="AT44:AX44"/>
    <mergeCell ref="AP49:AS49"/>
    <mergeCell ref="AP50:AS50"/>
    <mergeCell ref="AP35:AS35"/>
    <mergeCell ref="AP36:AS36"/>
    <mergeCell ref="AP37:AS37"/>
    <mergeCell ref="AP38:AS38"/>
    <mergeCell ref="AP39:AS39"/>
    <mergeCell ref="AP40:AS40"/>
    <mergeCell ref="AT39:AX39"/>
    <mergeCell ref="AP54:AS54"/>
    <mergeCell ref="AP56:AS56"/>
    <mergeCell ref="AP57:AS57"/>
    <mergeCell ref="AP61:AS61"/>
    <mergeCell ref="AP62:AS62"/>
    <mergeCell ref="AP47:AS47"/>
    <mergeCell ref="AP48:AS48"/>
    <mergeCell ref="BM103:BS103"/>
    <mergeCell ref="BT103:BY103"/>
    <mergeCell ref="A105:AE105"/>
    <mergeCell ref="AF105:AI105"/>
    <mergeCell ref="AK105:AO105"/>
    <mergeCell ref="AP105:AS105"/>
    <mergeCell ref="AT105:AX105"/>
    <mergeCell ref="AY103:BE103"/>
    <mergeCell ref="BF103:BL103"/>
    <mergeCell ref="AT103:AX103"/>
    <mergeCell ref="AP77:AS77"/>
    <mergeCell ref="AP76:AS76"/>
    <mergeCell ref="AP78:AS78"/>
    <mergeCell ref="AP71:AS71"/>
    <mergeCell ref="AP72:AS72"/>
    <mergeCell ref="AP73:AS73"/>
    <mergeCell ref="AP74:AS74"/>
    <mergeCell ref="AP75:AS75"/>
    <mergeCell ref="AP80:AS80"/>
    <mergeCell ref="AP81:AS81"/>
    <mergeCell ref="AP82:AS82"/>
    <mergeCell ref="AP83:AS83"/>
    <mergeCell ref="AP85:AS85"/>
    <mergeCell ref="AP86:AS86"/>
    <mergeCell ref="AP127:AS127"/>
    <mergeCell ref="AP128:AS128"/>
    <mergeCell ref="AP129:AS129"/>
    <mergeCell ref="AP130:AS130"/>
    <mergeCell ref="AP131:AS131"/>
    <mergeCell ref="AP132:AS132"/>
    <mergeCell ref="AP133:AS133"/>
    <mergeCell ref="A52:AE52"/>
    <mergeCell ref="AF52:AI52"/>
    <mergeCell ref="AK52:AO52"/>
    <mergeCell ref="AP52:AS52"/>
    <mergeCell ref="AT52:AX52"/>
    <mergeCell ref="A103:AE103"/>
    <mergeCell ref="AF103:AI103"/>
    <mergeCell ref="AK103:AO103"/>
    <mergeCell ref="AP103:AS103"/>
    <mergeCell ref="A120:AE120"/>
    <mergeCell ref="AF120:AI120"/>
    <mergeCell ref="AK120:AO120"/>
    <mergeCell ref="AP120:AS120"/>
    <mergeCell ref="AT120:AX120"/>
    <mergeCell ref="AY120:BE120"/>
    <mergeCell ref="BF120:BL120"/>
    <mergeCell ref="BM120:BS120"/>
    <mergeCell ref="BT120:BY120"/>
    <mergeCell ref="A104:AE104"/>
    <mergeCell ref="AF104:AI104"/>
    <mergeCell ref="AK104:AO104"/>
    <mergeCell ref="AP104:AS104"/>
    <mergeCell ref="AT104:AX104"/>
    <mergeCell ref="AY104:BE104"/>
    <mergeCell ref="BF104:BL104"/>
    <mergeCell ref="BM104:BS104"/>
    <mergeCell ref="BT104:BY104"/>
    <mergeCell ref="A107:AE107"/>
    <mergeCell ref="AF107:AI107"/>
    <mergeCell ref="AK107:AO107"/>
    <mergeCell ref="AP107:AS107"/>
    <mergeCell ref="AT107:AX107"/>
    <mergeCell ref="AY107:BE107"/>
    <mergeCell ref="BF107:BL107"/>
    <mergeCell ref="BM107:BS107"/>
    <mergeCell ref="BT107:BY107"/>
    <mergeCell ref="A106:AE106"/>
    <mergeCell ref="AF106:AI106"/>
    <mergeCell ref="AK106:AO106"/>
    <mergeCell ref="AP106:AS106"/>
    <mergeCell ref="AT106:AX106"/>
    <mergeCell ref="AY106:BE106"/>
    <mergeCell ref="BF106:BL106"/>
    <mergeCell ref="BM106:BS106"/>
    <mergeCell ref="BT106:BY106"/>
    <mergeCell ref="BF100:BL100"/>
    <mergeCell ref="BM100:BS100"/>
    <mergeCell ref="BT100:BY100"/>
    <mergeCell ref="A100:AE100"/>
    <mergeCell ref="AF100:AI100"/>
    <mergeCell ref="AK100:AO100"/>
    <mergeCell ref="AP100:AS100"/>
    <mergeCell ref="AT100:AX100"/>
    <mergeCell ref="AY100:BE100"/>
    <mergeCell ref="BF84:BL84"/>
    <mergeCell ref="BM84:BS84"/>
    <mergeCell ref="BT84:BY84"/>
    <mergeCell ref="A84:AE84"/>
    <mergeCell ref="AF84:AI84"/>
    <mergeCell ref="AK84:AO84"/>
    <mergeCell ref="AP84:AS84"/>
    <mergeCell ref="AT84:AX84"/>
    <mergeCell ref="AY84:BE8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4"/>
  <sheetViews>
    <sheetView showGridLines="0" zoomScalePageLayoutView="0" workbookViewId="0" topLeftCell="A22">
      <selection activeCell="B44" sqref="B44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86" t="s">
        <v>263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107" t="s">
        <v>137</v>
      </c>
      <c r="B3" s="107"/>
      <c r="C3" s="107"/>
      <c r="D3" s="107"/>
      <c r="E3" s="207" t="s">
        <v>15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8"/>
      <c r="AN3" s="107" t="s">
        <v>139</v>
      </c>
      <c r="AO3" s="107"/>
      <c r="AP3" s="107"/>
      <c r="AQ3" s="107"/>
      <c r="AR3" s="107" t="s">
        <v>138</v>
      </c>
      <c r="AS3" s="107"/>
      <c r="AT3" s="107"/>
      <c r="AU3" s="107"/>
      <c r="AV3" s="107"/>
      <c r="AW3" s="211" t="s">
        <v>17</v>
      </c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</row>
    <row r="4" spans="1:76" ht="11.25" customHeight="1">
      <c r="A4" s="107"/>
      <c r="B4" s="107"/>
      <c r="C4" s="107"/>
      <c r="D4" s="107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10"/>
      <c r="AN4" s="107"/>
      <c r="AO4" s="107"/>
      <c r="AP4" s="107"/>
      <c r="AQ4" s="107"/>
      <c r="AR4" s="107"/>
      <c r="AS4" s="107"/>
      <c r="AT4" s="107"/>
      <c r="AU4" s="107"/>
      <c r="AV4" s="107"/>
      <c r="AW4" s="205" t="s">
        <v>18</v>
      </c>
      <c r="AX4" s="206"/>
      <c r="AY4" s="206"/>
      <c r="AZ4" s="196" t="s">
        <v>190</v>
      </c>
      <c r="BA4" s="197"/>
      <c r="BB4" s="198" t="s">
        <v>56</v>
      </c>
      <c r="BC4" s="199"/>
      <c r="BD4" s="216" t="s">
        <v>18</v>
      </c>
      <c r="BE4" s="216"/>
      <c r="BF4" s="216"/>
      <c r="BG4" s="217" t="s">
        <v>191</v>
      </c>
      <c r="BH4" s="218"/>
      <c r="BI4" s="219" t="s">
        <v>56</v>
      </c>
      <c r="BJ4" s="219"/>
      <c r="BK4" s="205" t="s">
        <v>18</v>
      </c>
      <c r="BL4" s="206"/>
      <c r="BM4" s="206"/>
      <c r="BN4" s="196" t="s">
        <v>192</v>
      </c>
      <c r="BO4" s="197"/>
      <c r="BP4" s="198" t="s">
        <v>56</v>
      </c>
      <c r="BQ4" s="199"/>
      <c r="BR4" s="213" t="s">
        <v>20</v>
      </c>
      <c r="BS4" s="213"/>
      <c r="BT4" s="213"/>
      <c r="BU4" s="213"/>
      <c r="BV4" s="213"/>
      <c r="BW4" s="213"/>
      <c r="BX4" s="213"/>
    </row>
    <row r="5" spans="1:76" ht="36.75" customHeight="1">
      <c r="A5" s="107"/>
      <c r="B5" s="107"/>
      <c r="C5" s="107"/>
      <c r="D5" s="107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2"/>
      <c r="AN5" s="107"/>
      <c r="AO5" s="107"/>
      <c r="AP5" s="107"/>
      <c r="AQ5" s="107"/>
      <c r="AR5" s="107"/>
      <c r="AS5" s="107"/>
      <c r="AT5" s="107"/>
      <c r="AU5" s="107"/>
      <c r="AV5" s="107"/>
      <c r="AW5" s="200" t="s">
        <v>140</v>
      </c>
      <c r="AX5" s="201"/>
      <c r="AY5" s="201"/>
      <c r="AZ5" s="201"/>
      <c r="BA5" s="201"/>
      <c r="BB5" s="201"/>
      <c r="BC5" s="202"/>
      <c r="BD5" s="214" t="s">
        <v>141</v>
      </c>
      <c r="BE5" s="201"/>
      <c r="BF5" s="201"/>
      <c r="BG5" s="201"/>
      <c r="BH5" s="201"/>
      <c r="BI5" s="201"/>
      <c r="BJ5" s="201"/>
      <c r="BK5" s="200" t="s">
        <v>142</v>
      </c>
      <c r="BL5" s="201"/>
      <c r="BM5" s="201"/>
      <c r="BN5" s="201"/>
      <c r="BO5" s="201"/>
      <c r="BP5" s="201"/>
      <c r="BQ5" s="202"/>
      <c r="BR5" s="214"/>
      <c r="BS5" s="214"/>
      <c r="BT5" s="214"/>
      <c r="BU5" s="214"/>
      <c r="BV5" s="214"/>
      <c r="BW5" s="214"/>
      <c r="BX5" s="214"/>
    </row>
    <row r="6" spans="1:76" ht="12.75" customHeight="1" thickBot="1">
      <c r="A6" s="108">
        <v>1</v>
      </c>
      <c r="B6" s="108"/>
      <c r="C6" s="108"/>
      <c r="D6" s="108"/>
      <c r="E6" s="194">
        <v>2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08">
        <v>3</v>
      </c>
      <c r="AO6" s="108"/>
      <c r="AP6" s="108"/>
      <c r="AQ6" s="108"/>
      <c r="AR6" s="108">
        <v>4</v>
      </c>
      <c r="AS6" s="108"/>
      <c r="AT6" s="108"/>
      <c r="AU6" s="108"/>
      <c r="AV6" s="108"/>
      <c r="AW6" s="108">
        <v>5</v>
      </c>
      <c r="AX6" s="108"/>
      <c r="AY6" s="108"/>
      <c r="AZ6" s="108"/>
      <c r="BA6" s="108"/>
      <c r="BB6" s="108"/>
      <c r="BC6" s="108"/>
      <c r="BD6" s="108">
        <v>6</v>
      </c>
      <c r="BE6" s="108"/>
      <c r="BF6" s="108"/>
      <c r="BG6" s="108"/>
      <c r="BH6" s="108"/>
      <c r="BI6" s="108"/>
      <c r="BJ6" s="108"/>
      <c r="BK6" s="108">
        <v>7</v>
      </c>
      <c r="BL6" s="108"/>
      <c r="BM6" s="108"/>
      <c r="BN6" s="108"/>
      <c r="BO6" s="108"/>
      <c r="BP6" s="108"/>
      <c r="BQ6" s="108"/>
      <c r="BR6" s="108">
        <v>8</v>
      </c>
      <c r="BS6" s="108"/>
      <c r="BT6" s="108"/>
      <c r="BU6" s="108"/>
      <c r="BV6" s="108"/>
      <c r="BW6" s="108"/>
      <c r="BX6" s="203"/>
    </row>
    <row r="7" spans="1:76" ht="12.75">
      <c r="A7" s="287">
        <v>1</v>
      </c>
      <c r="B7" s="287"/>
      <c r="C7" s="287"/>
      <c r="D7" s="287"/>
      <c r="E7" s="288" t="s">
        <v>262</v>
      </c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90"/>
      <c r="AN7" s="291">
        <v>26000</v>
      </c>
      <c r="AO7" s="292"/>
      <c r="AP7" s="292"/>
      <c r="AQ7" s="292"/>
      <c r="AR7" s="293" t="s">
        <v>30</v>
      </c>
      <c r="AS7" s="293"/>
      <c r="AT7" s="293"/>
      <c r="AU7" s="293"/>
      <c r="AV7" s="293"/>
      <c r="AW7" s="294">
        <f>SUM(AW8:BC11)</f>
        <v>4860874</v>
      </c>
      <c r="AX7" s="294"/>
      <c r="AY7" s="294"/>
      <c r="AZ7" s="294"/>
      <c r="BA7" s="294"/>
      <c r="BB7" s="294"/>
      <c r="BC7" s="294"/>
      <c r="BD7" s="294">
        <f>SUM(BD8:BJ11)</f>
        <v>2413201</v>
      </c>
      <c r="BE7" s="294"/>
      <c r="BF7" s="294"/>
      <c r="BG7" s="294"/>
      <c r="BH7" s="294"/>
      <c r="BI7" s="294"/>
      <c r="BJ7" s="294"/>
      <c r="BK7" s="294">
        <f>SUM(BK8:BQ11)</f>
        <v>2388003</v>
      </c>
      <c r="BL7" s="294"/>
      <c r="BM7" s="294"/>
      <c r="BN7" s="294"/>
      <c r="BO7" s="294"/>
      <c r="BP7" s="294"/>
      <c r="BQ7" s="294"/>
      <c r="BR7" s="240"/>
      <c r="BS7" s="240"/>
      <c r="BT7" s="240"/>
      <c r="BU7" s="240"/>
      <c r="BV7" s="240"/>
      <c r="BW7" s="240"/>
      <c r="BX7" s="241"/>
    </row>
    <row r="8" spans="1:76" ht="123" customHeight="1">
      <c r="A8" s="108" t="s">
        <v>143</v>
      </c>
      <c r="B8" s="108"/>
      <c r="C8" s="108"/>
      <c r="D8" s="108"/>
      <c r="E8" s="295" t="s">
        <v>260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7"/>
      <c r="AN8" s="298">
        <v>26100</v>
      </c>
      <c r="AO8" s="195"/>
      <c r="AP8" s="195"/>
      <c r="AQ8" s="195"/>
      <c r="AR8" s="195" t="s">
        <v>30</v>
      </c>
      <c r="AS8" s="195"/>
      <c r="AT8" s="195"/>
      <c r="AU8" s="195"/>
      <c r="AV8" s="195"/>
      <c r="AW8" s="70"/>
      <c r="AX8" s="70"/>
      <c r="AY8" s="70"/>
      <c r="AZ8" s="70"/>
      <c r="BA8" s="70"/>
      <c r="BB8" s="70"/>
      <c r="BC8" s="70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300"/>
    </row>
    <row r="9" spans="1:76" ht="39.75" customHeight="1">
      <c r="A9" s="108" t="s">
        <v>144</v>
      </c>
      <c r="B9" s="108"/>
      <c r="C9" s="108"/>
      <c r="D9" s="108"/>
      <c r="E9" s="301" t="s">
        <v>261</v>
      </c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3"/>
      <c r="AN9" s="298">
        <v>26200</v>
      </c>
      <c r="AO9" s="195"/>
      <c r="AP9" s="195"/>
      <c r="AQ9" s="195"/>
      <c r="AR9" s="195" t="s">
        <v>30</v>
      </c>
      <c r="AS9" s="195"/>
      <c r="AT9" s="195"/>
      <c r="AU9" s="195"/>
      <c r="AV9" s="195"/>
      <c r="AW9" s="70"/>
      <c r="AX9" s="70"/>
      <c r="AY9" s="70"/>
      <c r="AZ9" s="70"/>
      <c r="BA9" s="70"/>
      <c r="BB9" s="70"/>
      <c r="BC9" s="70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300"/>
    </row>
    <row r="10" spans="1:76" ht="24" customHeight="1">
      <c r="A10" s="108" t="s">
        <v>145</v>
      </c>
      <c r="B10" s="108"/>
      <c r="C10" s="108"/>
      <c r="D10" s="108"/>
      <c r="E10" s="304" t="s">
        <v>162</v>
      </c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3"/>
      <c r="AN10" s="298">
        <v>26300</v>
      </c>
      <c r="AO10" s="195"/>
      <c r="AP10" s="195"/>
      <c r="AQ10" s="195"/>
      <c r="AR10" s="195" t="s">
        <v>30</v>
      </c>
      <c r="AS10" s="195"/>
      <c r="AT10" s="195"/>
      <c r="AU10" s="195"/>
      <c r="AV10" s="195"/>
      <c r="AW10" s="70"/>
      <c r="AX10" s="70"/>
      <c r="AY10" s="70"/>
      <c r="AZ10" s="70"/>
      <c r="BA10" s="70"/>
      <c r="BB10" s="70"/>
      <c r="BC10" s="70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300"/>
    </row>
    <row r="11" spans="1:76" s="40" customFormat="1" ht="38.25" customHeight="1">
      <c r="A11" s="287" t="s">
        <v>146</v>
      </c>
      <c r="B11" s="287"/>
      <c r="C11" s="287"/>
      <c r="D11" s="287"/>
      <c r="E11" s="305" t="s">
        <v>259</v>
      </c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50"/>
      <c r="AN11" s="306">
        <v>26400</v>
      </c>
      <c r="AO11" s="307"/>
      <c r="AP11" s="307"/>
      <c r="AQ11" s="307"/>
      <c r="AR11" s="307" t="s">
        <v>30</v>
      </c>
      <c r="AS11" s="307"/>
      <c r="AT11" s="307"/>
      <c r="AU11" s="307"/>
      <c r="AV11" s="307"/>
      <c r="AW11" s="100">
        <f>AW12+AW15+AW25</f>
        <v>4860874</v>
      </c>
      <c r="AX11" s="100"/>
      <c r="AY11" s="100"/>
      <c r="AZ11" s="100"/>
      <c r="BA11" s="100"/>
      <c r="BB11" s="100"/>
      <c r="BC11" s="100"/>
      <c r="BD11" s="100">
        <f>BD12+BD15+BD25</f>
        <v>2413201</v>
      </c>
      <c r="BE11" s="100"/>
      <c r="BF11" s="100"/>
      <c r="BG11" s="100"/>
      <c r="BH11" s="100"/>
      <c r="BI11" s="100"/>
      <c r="BJ11" s="100"/>
      <c r="BK11" s="100">
        <f>BK12+BK15+BK25</f>
        <v>2388003</v>
      </c>
      <c r="BL11" s="100"/>
      <c r="BM11" s="100"/>
      <c r="BN11" s="100"/>
      <c r="BO11" s="100"/>
      <c r="BP11" s="100"/>
      <c r="BQ11" s="100"/>
      <c r="BR11" s="308"/>
      <c r="BS11" s="308"/>
      <c r="BT11" s="308"/>
      <c r="BU11" s="308"/>
      <c r="BV11" s="308"/>
      <c r="BW11" s="308"/>
      <c r="BX11" s="309"/>
    </row>
    <row r="12" spans="1:76" s="40" customFormat="1" ht="33.75" customHeight="1">
      <c r="A12" s="287" t="s">
        <v>147</v>
      </c>
      <c r="B12" s="287"/>
      <c r="C12" s="287"/>
      <c r="D12" s="287"/>
      <c r="E12" s="310" t="s">
        <v>163</v>
      </c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2"/>
      <c r="AN12" s="306">
        <v>26410</v>
      </c>
      <c r="AO12" s="307"/>
      <c r="AP12" s="307"/>
      <c r="AQ12" s="307"/>
      <c r="AR12" s="307" t="s">
        <v>30</v>
      </c>
      <c r="AS12" s="307"/>
      <c r="AT12" s="307"/>
      <c r="AU12" s="307"/>
      <c r="AV12" s="307"/>
      <c r="AW12" s="100">
        <f>AW13</f>
        <v>2743104</v>
      </c>
      <c r="AX12" s="100"/>
      <c r="AY12" s="100"/>
      <c r="AZ12" s="100"/>
      <c r="BA12" s="100"/>
      <c r="BB12" s="100"/>
      <c r="BC12" s="100"/>
      <c r="BD12" s="100">
        <f>BD13</f>
        <v>1192861</v>
      </c>
      <c r="BE12" s="100"/>
      <c r="BF12" s="100"/>
      <c r="BG12" s="100"/>
      <c r="BH12" s="100"/>
      <c r="BI12" s="100"/>
      <c r="BJ12" s="100"/>
      <c r="BK12" s="100">
        <f>BK13</f>
        <v>1167663</v>
      </c>
      <c r="BL12" s="100"/>
      <c r="BM12" s="100"/>
      <c r="BN12" s="100"/>
      <c r="BO12" s="100"/>
      <c r="BP12" s="100"/>
      <c r="BQ12" s="100"/>
      <c r="BR12" s="308"/>
      <c r="BS12" s="308"/>
      <c r="BT12" s="308"/>
      <c r="BU12" s="308"/>
      <c r="BV12" s="308"/>
      <c r="BW12" s="308"/>
      <c r="BX12" s="309"/>
    </row>
    <row r="13" spans="1:76" ht="24.75" customHeight="1">
      <c r="A13" s="108" t="s">
        <v>148</v>
      </c>
      <c r="B13" s="108"/>
      <c r="C13" s="108"/>
      <c r="D13" s="108"/>
      <c r="E13" s="313" t="s">
        <v>164</v>
      </c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5"/>
      <c r="AN13" s="298">
        <v>26411</v>
      </c>
      <c r="AO13" s="195"/>
      <c r="AP13" s="195"/>
      <c r="AQ13" s="195"/>
      <c r="AR13" s="195" t="s">
        <v>30</v>
      </c>
      <c r="AS13" s="195"/>
      <c r="AT13" s="195"/>
      <c r="AU13" s="195"/>
      <c r="AV13" s="195"/>
      <c r="AW13" s="70">
        <f>Раздел1!AY78</f>
        <v>2743104</v>
      </c>
      <c r="AX13" s="70"/>
      <c r="AY13" s="70"/>
      <c r="AZ13" s="70"/>
      <c r="BA13" s="70"/>
      <c r="BB13" s="70"/>
      <c r="BC13" s="70"/>
      <c r="BD13" s="70">
        <f>Раздел1!BF78</f>
        <v>1192861</v>
      </c>
      <c r="BE13" s="70"/>
      <c r="BF13" s="70"/>
      <c r="BG13" s="70"/>
      <c r="BH13" s="70"/>
      <c r="BI13" s="70"/>
      <c r="BJ13" s="70"/>
      <c r="BK13" s="70">
        <f>Раздел1!BM78</f>
        <v>1167663</v>
      </c>
      <c r="BL13" s="70"/>
      <c r="BM13" s="70"/>
      <c r="BN13" s="70"/>
      <c r="BO13" s="70"/>
      <c r="BP13" s="70"/>
      <c r="BQ13" s="70"/>
      <c r="BR13" s="299"/>
      <c r="BS13" s="299"/>
      <c r="BT13" s="299"/>
      <c r="BU13" s="299"/>
      <c r="BV13" s="299"/>
      <c r="BW13" s="299"/>
      <c r="BX13" s="300"/>
    </row>
    <row r="14" spans="1:76" ht="12.75">
      <c r="A14" s="108" t="s">
        <v>149</v>
      </c>
      <c r="B14" s="108"/>
      <c r="C14" s="108"/>
      <c r="D14" s="108"/>
      <c r="E14" s="316" t="s">
        <v>165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5"/>
      <c r="AN14" s="298">
        <v>26412</v>
      </c>
      <c r="AO14" s="195"/>
      <c r="AP14" s="195"/>
      <c r="AQ14" s="195"/>
      <c r="AR14" s="195" t="s">
        <v>30</v>
      </c>
      <c r="AS14" s="195"/>
      <c r="AT14" s="195"/>
      <c r="AU14" s="195"/>
      <c r="AV14" s="195"/>
      <c r="AW14" s="70"/>
      <c r="AX14" s="70"/>
      <c r="AY14" s="70"/>
      <c r="AZ14" s="70"/>
      <c r="BA14" s="70"/>
      <c r="BB14" s="70"/>
      <c r="BC14" s="70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300"/>
    </row>
    <row r="15" spans="1:76" s="40" customFormat="1" ht="22.5" customHeight="1">
      <c r="A15" s="287" t="s">
        <v>150</v>
      </c>
      <c r="B15" s="287"/>
      <c r="C15" s="287"/>
      <c r="D15" s="287"/>
      <c r="E15" s="310" t="s">
        <v>166</v>
      </c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8"/>
      <c r="AN15" s="306">
        <v>26420</v>
      </c>
      <c r="AO15" s="307"/>
      <c r="AP15" s="307"/>
      <c r="AQ15" s="307"/>
      <c r="AR15" s="307" t="s">
        <v>30</v>
      </c>
      <c r="AS15" s="307"/>
      <c r="AT15" s="307"/>
      <c r="AU15" s="307"/>
      <c r="AV15" s="307"/>
      <c r="AW15" s="100">
        <f>AW16</f>
        <v>1534340</v>
      </c>
      <c r="AX15" s="100"/>
      <c r="AY15" s="100"/>
      <c r="AZ15" s="100"/>
      <c r="BA15" s="100"/>
      <c r="BB15" s="100"/>
      <c r="BC15" s="100"/>
      <c r="BD15" s="100">
        <f>BD16</f>
        <v>0</v>
      </c>
      <c r="BE15" s="100"/>
      <c r="BF15" s="100"/>
      <c r="BG15" s="100"/>
      <c r="BH15" s="100"/>
      <c r="BI15" s="100"/>
      <c r="BJ15" s="100"/>
      <c r="BK15" s="100">
        <f>BK16</f>
        <v>0</v>
      </c>
      <c r="BL15" s="100"/>
      <c r="BM15" s="100"/>
      <c r="BN15" s="100"/>
      <c r="BO15" s="100"/>
      <c r="BP15" s="100"/>
      <c r="BQ15" s="100"/>
      <c r="BR15" s="308"/>
      <c r="BS15" s="308"/>
      <c r="BT15" s="308"/>
      <c r="BU15" s="308"/>
      <c r="BV15" s="308"/>
      <c r="BW15" s="308"/>
      <c r="BX15" s="309"/>
    </row>
    <row r="16" spans="1:76" ht="23.25" customHeight="1">
      <c r="A16" s="108" t="s">
        <v>151</v>
      </c>
      <c r="B16" s="108"/>
      <c r="C16" s="108"/>
      <c r="D16" s="108"/>
      <c r="E16" s="313" t="s">
        <v>164</v>
      </c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5"/>
      <c r="AN16" s="298">
        <v>26421</v>
      </c>
      <c r="AO16" s="195"/>
      <c r="AP16" s="195"/>
      <c r="AQ16" s="195"/>
      <c r="AR16" s="195" t="s">
        <v>30</v>
      </c>
      <c r="AS16" s="195"/>
      <c r="AT16" s="195"/>
      <c r="AU16" s="195"/>
      <c r="AV16" s="195"/>
      <c r="AW16" s="70">
        <f>Раздел1!AY87</f>
        <v>1534340</v>
      </c>
      <c r="AX16" s="70"/>
      <c r="AY16" s="70"/>
      <c r="AZ16" s="70"/>
      <c r="BA16" s="70"/>
      <c r="BB16" s="70"/>
      <c r="BC16" s="70"/>
      <c r="BD16" s="70">
        <f>Раздел1!BF87</f>
        <v>0</v>
      </c>
      <c r="BE16" s="70"/>
      <c r="BF16" s="70"/>
      <c r="BG16" s="70"/>
      <c r="BH16" s="70"/>
      <c r="BI16" s="70"/>
      <c r="BJ16" s="70"/>
      <c r="BK16" s="70">
        <f>Раздел1!BM87</f>
        <v>0</v>
      </c>
      <c r="BL16" s="70"/>
      <c r="BM16" s="70"/>
      <c r="BN16" s="70"/>
      <c r="BO16" s="70"/>
      <c r="BP16" s="70"/>
      <c r="BQ16" s="70"/>
      <c r="BR16" s="299"/>
      <c r="BS16" s="299"/>
      <c r="BT16" s="299"/>
      <c r="BU16" s="299"/>
      <c r="BV16" s="299"/>
      <c r="BW16" s="299"/>
      <c r="BX16" s="300"/>
    </row>
    <row r="17" spans="1:76" ht="12.75">
      <c r="A17" s="108" t="s">
        <v>152</v>
      </c>
      <c r="B17" s="108"/>
      <c r="C17" s="108"/>
      <c r="D17" s="108"/>
      <c r="E17" s="316" t="s">
        <v>165</v>
      </c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5"/>
      <c r="AN17" s="298">
        <v>26422</v>
      </c>
      <c r="AO17" s="195"/>
      <c r="AP17" s="195"/>
      <c r="AQ17" s="195"/>
      <c r="AR17" s="195" t="s">
        <v>30</v>
      </c>
      <c r="AS17" s="195"/>
      <c r="AT17" s="195"/>
      <c r="AU17" s="195"/>
      <c r="AV17" s="195"/>
      <c r="AW17" s="70"/>
      <c r="AX17" s="70"/>
      <c r="AY17" s="70"/>
      <c r="AZ17" s="70"/>
      <c r="BA17" s="70"/>
      <c r="BB17" s="70"/>
      <c r="BC17" s="70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300"/>
    </row>
    <row r="18" spans="1:76" ht="12.75">
      <c r="A18" s="108" t="s">
        <v>153</v>
      </c>
      <c r="B18" s="108"/>
      <c r="C18" s="108"/>
      <c r="D18" s="108"/>
      <c r="E18" s="319" t="s">
        <v>258</v>
      </c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1"/>
      <c r="AN18" s="298">
        <v>26430</v>
      </c>
      <c r="AO18" s="195"/>
      <c r="AP18" s="195"/>
      <c r="AQ18" s="195"/>
      <c r="AR18" s="195" t="s">
        <v>30</v>
      </c>
      <c r="AS18" s="195"/>
      <c r="AT18" s="195"/>
      <c r="AU18" s="195"/>
      <c r="AV18" s="195"/>
      <c r="AW18" s="70"/>
      <c r="AX18" s="70"/>
      <c r="AY18" s="70"/>
      <c r="AZ18" s="70"/>
      <c r="BA18" s="70"/>
      <c r="BB18" s="70"/>
      <c r="BC18" s="70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300"/>
    </row>
    <row r="19" spans="1:76" ht="12.75">
      <c r="A19" s="108" t="s">
        <v>154</v>
      </c>
      <c r="B19" s="108"/>
      <c r="C19" s="108"/>
      <c r="D19" s="108"/>
      <c r="E19" s="322" t="s">
        <v>167</v>
      </c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4"/>
      <c r="AN19" s="298">
        <v>26440</v>
      </c>
      <c r="AO19" s="195"/>
      <c r="AP19" s="195"/>
      <c r="AQ19" s="195"/>
      <c r="AR19" s="195" t="s">
        <v>30</v>
      </c>
      <c r="AS19" s="195"/>
      <c r="AT19" s="195"/>
      <c r="AU19" s="195"/>
      <c r="AV19" s="195"/>
      <c r="AW19" s="70"/>
      <c r="AX19" s="70"/>
      <c r="AY19" s="70"/>
      <c r="AZ19" s="70"/>
      <c r="BA19" s="70"/>
      <c r="BB19" s="70"/>
      <c r="BC19" s="70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300"/>
    </row>
    <row r="20" spans="1:76" ht="24.75" customHeight="1">
      <c r="A20" s="108" t="s">
        <v>155</v>
      </c>
      <c r="B20" s="108"/>
      <c r="C20" s="108"/>
      <c r="D20" s="108"/>
      <c r="E20" s="313" t="s">
        <v>164</v>
      </c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5"/>
      <c r="AN20" s="298">
        <v>26441</v>
      </c>
      <c r="AO20" s="195"/>
      <c r="AP20" s="195"/>
      <c r="AQ20" s="195"/>
      <c r="AR20" s="195" t="s">
        <v>30</v>
      </c>
      <c r="AS20" s="195"/>
      <c r="AT20" s="195"/>
      <c r="AU20" s="195"/>
      <c r="AV20" s="195"/>
      <c r="AW20" s="70"/>
      <c r="AX20" s="70"/>
      <c r="AY20" s="70"/>
      <c r="AZ20" s="70"/>
      <c r="BA20" s="70"/>
      <c r="BB20" s="70"/>
      <c r="BC20" s="70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300"/>
    </row>
    <row r="21" spans="1:76" ht="12.75">
      <c r="A21" s="108" t="s">
        <v>156</v>
      </c>
      <c r="B21" s="108"/>
      <c r="C21" s="108"/>
      <c r="D21" s="108"/>
      <c r="E21" s="316" t="s">
        <v>165</v>
      </c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5"/>
      <c r="AN21" s="298">
        <v>26442</v>
      </c>
      <c r="AO21" s="195"/>
      <c r="AP21" s="195"/>
      <c r="AQ21" s="195"/>
      <c r="AR21" s="195" t="s">
        <v>30</v>
      </c>
      <c r="AS21" s="195"/>
      <c r="AT21" s="195"/>
      <c r="AU21" s="195"/>
      <c r="AV21" s="195"/>
      <c r="AW21" s="70"/>
      <c r="AX21" s="70"/>
      <c r="AY21" s="70"/>
      <c r="AZ21" s="70"/>
      <c r="BA21" s="70"/>
      <c r="BB21" s="70"/>
      <c r="BC21" s="70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300"/>
    </row>
    <row r="22" spans="1:76" ht="12.75">
      <c r="A22" s="195" t="s">
        <v>157</v>
      </c>
      <c r="B22" s="195"/>
      <c r="C22" s="195"/>
      <c r="D22" s="195"/>
      <c r="E22" s="322" t="s">
        <v>168</v>
      </c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4"/>
      <c r="AN22" s="298">
        <v>26450</v>
      </c>
      <c r="AO22" s="195"/>
      <c r="AP22" s="195"/>
      <c r="AQ22" s="195"/>
      <c r="AR22" s="195" t="s">
        <v>30</v>
      </c>
      <c r="AS22" s="195"/>
      <c r="AT22" s="195"/>
      <c r="AU22" s="195"/>
      <c r="AV22" s="195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1"/>
    </row>
    <row r="23" spans="1:76" ht="24" customHeight="1">
      <c r="A23" s="325" t="s">
        <v>158</v>
      </c>
      <c r="B23" s="325"/>
      <c r="C23" s="325"/>
      <c r="D23" s="325"/>
      <c r="E23" s="326" t="s">
        <v>164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8"/>
      <c r="AN23" s="329">
        <v>26451</v>
      </c>
      <c r="AO23" s="330"/>
      <c r="AP23" s="330"/>
      <c r="AQ23" s="330"/>
      <c r="AR23" s="330" t="s">
        <v>30</v>
      </c>
      <c r="AS23" s="330"/>
      <c r="AT23" s="330"/>
      <c r="AU23" s="330"/>
      <c r="AV23" s="330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70"/>
      <c r="BS23" s="70"/>
      <c r="BT23" s="70"/>
      <c r="BU23" s="70"/>
      <c r="BV23" s="70"/>
      <c r="BW23" s="70"/>
      <c r="BX23" s="71"/>
    </row>
    <row r="24" spans="1:76" ht="12.75">
      <c r="A24" s="195" t="s">
        <v>159</v>
      </c>
      <c r="B24" s="195"/>
      <c r="C24" s="195"/>
      <c r="D24" s="195"/>
      <c r="E24" s="332" t="s">
        <v>165</v>
      </c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5"/>
      <c r="AN24" s="298">
        <v>26452</v>
      </c>
      <c r="AO24" s="195"/>
      <c r="AP24" s="195"/>
      <c r="AQ24" s="195"/>
      <c r="AR24" s="195" t="s">
        <v>30</v>
      </c>
      <c r="AS24" s="195"/>
      <c r="AT24" s="195"/>
      <c r="AU24" s="195"/>
      <c r="AV24" s="195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1"/>
    </row>
    <row r="25" spans="1:76" s="40" customFormat="1" ht="25.5" customHeight="1">
      <c r="A25" s="307" t="s">
        <v>253</v>
      </c>
      <c r="B25" s="307"/>
      <c r="C25" s="307"/>
      <c r="D25" s="307"/>
      <c r="E25" s="310" t="s">
        <v>282</v>
      </c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8"/>
      <c r="AN25" s="306">
        <v>26460</v>
      </c>
      <c r="AO25" s="307"/>
      <c r="AP25" s="307"/>
      <c r="AQ25" s="307"/>
      <c r="AR25" s="307" t="s">
        <v>30</v>
      </c>
      <c r="AS25" s="307"/>
      <c r="AT25" s="307"/>
      <c r="AU25" s="307"/>
      <c r="AV25" s="307"/>
      <c r="AW25" s="100">
        <f>AW26</f>
        <v>583430</v>
      </c>
      <c r="AX25" s="100"/>
      <c r="AY25" s="100"/>
      <c r="AZ25" s="100"/>
      <c r="BA25" s="100"/>
      <c r="BB25" s="100"/>
      <c r="BC25" s="100"/>
      <c r="BD25" s="100">
        <f>BD26</f>
        <v>1220340</v>
      </c>
      <c r="BE25" s="100"/>
      <c r="BF25" s="100"/>
      <c r="BG25" s="100"/>
      <c r="BH25" s="100"/>
      <c r="BI25" s="100"/>
      <c r="BJ25" s="100"/>
      <c r="BK25" s="100">
        <f>BK26</f>
        <v>1220340</v>
      </c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1"/>
    </row>
    <row r="26" spans="1:76" ht="24" customHeight="1">
      <c r="A26" s="347" t="s">
        <v>254</v>
      </c>
      <c r="B26" s="325"/>
      <c r="C26" s="325"/>
      <c r="D26" s="325"/>
      <c r="E26" s="326" t="s">
        <v>164</v>
      </c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8"/>
      <c r="AN26" s="298">
        <v>26461</v>
      </c>
      <c r="AO26" s="195"/>
      <c r="AP26" s="195"/>
      <c r="AQ26" s="195"/>
      <c r="AR26" s="330" t="s">
        <v>30</v>
      </c>
      <c r="AS26" s="330"/>
      <c r="AT26" s="330"/>
      <c r="AU26" s="330"/>
      <c r="AV26" s="330"/>
      <c r="AW26" s="331">
        <f>Раздел1!AY118</f>
        <v>583430</v>
      </c>
      <c r="AX26" s="331"/>
      <c r="AY26" s="331"/>
      <c r="AZ26" s="331"/>
      <c r="BA26" s="331"/>
      <c r="BB26" s="331"/>
      <c r="BC26" s="331"/>
      <c r="BD26" s="331">
        <f>Раздел1!BF118</f>
        <v>1220340</v>
      </c>
      <c r="BE26" s="331"/>
      <c r="BF26" s="331"/>
      <c r="BG26" s="331"/>
      <c r="BH26" s="331"/>
      <c r="BI26" s="331"/>
      <c r="BJ26" s="331"/>
      <c r="BK26" s="331">
        <f>Раздел1!BM118</f>
        <v>1220340</v>
      </c>
      <c r="BL26" s="331"/>
      <c r="BM26" s="331"/>
      <c r="BN26" s="331"/>
      <c r="BO26" s="331"/>
      <c r="BP26" s="331"/>
      <c r="BQ26" s="331"/>
      <c r="BR26" s="348"/>
      <c r="BS26" s="348"/>
      <c r="BT26" s="348"/>
      <c r="BU26" s="348"/>
      <c r="BV26" s="348"/>
      <c r="BW26" s="348"/>
      <c r="BX26" s="349"/>
    </row>
    <row r="27" spans="1:76" ht="12.75">
      <c r="A27" s="350" t="s">
        <v>255</v>
      </c>
      <c r="B27" s="195"/>
      <c r="C27" s="195"/>
      <c r="D27" s="195"/>
      <c r="E27" s="332" t="s">
        <v>165</v>
      </c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5"/>
      <c r="AN27" s="298">
        <v>26462</v>
      </c>
      <c r="AO27" s="195"/>
      <c r="AP27" s="195"/>
      <c r="AQ27" s="195"/>
      <c r="AR27" s="195" t="s">
        <v>30</v>
      </c>
      <c r="AS27" s="195"/>
      <c r="AT27" s="195"/>
      <c r="AU27" s="195"/>
      <c r="AV27" s="195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1"/>
    </row>
    <row r="28" spans="1:76" s="40" customFormat="1" ht="36" customHeight="1">
      <c r="A28" s="333" t="s">
        <v>160</v>
      </c>
      <c r="B28" s="333"/>
      <c r="C28" s="333"/>
      <c r="D28" s="333"/>
      <c r="E28" s="334" t="s">
        <v>257</v>
      </c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6"/>
      <c r="AN28" s="337">
        <v>26500</v>
      </c>
      <c r="AO28" s="338"/>
      <c r="AP28" s="338"/>
      <c r="AQ28" s="338"/>
      <c r="AR28" s="338" t="s">
        <v>30</v>
      </c>
      <c r="AS28" s="338"/>
      <c r="AT28" s="338"/>
      <c r="AU28" s="338"/>
      <c r="AV28" s="338"/>
      <c r="AW28" s="339">
        <f>AW12+AW15+AW18+AW19+AW25</f>
        <v>4860874</v>
      </c>
      <c r="AX28" s="339"/>
      <c r="AY28" s="339"/>
      <c r="AZ28" s="339"/>
      <c r="BA28" s="339"/>
      <c r="BB28" s="339"/>
      <c r="BC28" s="339"/>
      <c r="BD28" s="339">
        <f>BD12+BD15+BD18+BD19+BD25</f>
        <v>2413201</v>
      </c>
      <c r="BE28" s="339"/>
      <c r="BF28" s="339"/>
      <c r="BG28" s="339"/>
      <c r="BH28" s="339"/>
      <c r="BI28" s="339"/>
      <c r="BJ28" s="339"/>
      <c r="BK28" s="339">
        <f>BK12+BK15+BK18+BK19+BK25</f>
        <v>2388003</v>
      </c>
      <c r="BL28" s="339"/>
      <c r="BM28" s="339"/>
      <c r="BN28" s="339"/>
      <c r="BO28" s="339"/>
      <c r="BP28" s="339"/>
      <c r="BQ28" s="339"/>
      <c r="BR28" s="340"/>
      <c r="BS28" s="340"/>
      <c r="BT28" s="340"/>
      <c r="BU28" s="340"/>
      <c r="BV28" s="340"/>
      <c r="BW28" s="340"/>
      <c r="BX28" s="341"/>
    </row>
    <row r="29" spans="1:76" ht="12.75" customHeight="1">
      <c r="A29" s="203"/>
      <c r="B29" s="360"/>
      <c r="C29" s="360"/>
      <c r="D29" s="361"/>
      <c r="E29" s="351" t="s">
        <v>256</v>
      </c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3"/>
      <c r="AN29" s="298">
        <v>26510</v>
      </c>
      <c r="AO29" s="195"/>
      <c r="AP29" s="195"/>
      <c r="AQ29" s="195"/>
      <c r="AR29" s="195"/>
      <c r="AS29" s="195"/>
      <c r="AT29" s="195"/>
      <c r="AU29" s="195"/>
      <c r="AV29" s="195"/>
      <c r="AW29" s="70"/>
      <c r="AX29" s="70"/>
      <c r="AY29" s="70"/>
      <c r="AZ29" s="70"/>
      <c r="BA29" s="70"/>
      <c r="BB29" s="70"/>
      <c r="BC29" s="70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300"/>
    </row>
    <row r="30" spans="1:76" ht="12.75">
      <c r="A30" s="362"/>
      <c r="B30" s="363"/>
      <c r="C30" s="363"/>
      <c r="D30" s="364"/>
      <c r="E30" s="354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6"/>
      <c r="AN30" s="298">
        <v>26520</v>
      </c>
      <c r="AO30" s="195"/>
      <c r="AP30" s="195"/>
      <c r="AQ30" s="195"/>
      <c r="AR30" s="195">
        <v>2020</v>
      </c>
      <c r="AS30" s="195"/>
      <c r="AT30" s="195"/>
      <c r="AU30" s="195"/>
      <c r="AV30" s="195"/>
      <c r="AW30" s="70">
        <f>AW28</f>
        <v>4860874</v>
      </c>
      <c r="AX30" s="70"/>
      <c r="AY30" s="70"/>
      <c r="AZ30" s="70"/>
      <c r="BA30" s="70"/>
      <c r="BB30" s="70"/>
      <c r="BC30" s="70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300"/>
    </row>
    <row r="31" spans="1:76" ht="12.75">
      <c r="A31" s="362"/>
      <c r="B31" s="363"/>
      <c r="C31" s="363"/>
      <c r="D31" s="364"/>
      <c r="E31" s="354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6"/>
      <c r="AN31" s="298">
        <v>26530</v>
      </c>
      <c r="AO31" s="195"/>
      <c r="AP31" s="195"/>
      <c r="AQ31" s="195"/>
      <c r="AR31" s="195">
        <v>2021</v>
      </c>
      <c r="AS31" s="195"/>
      <c r="AT31" s="195"/>
      <c r="AU31" s="195"/>
      <c r="AV31" s="195"/>
      <c r="AW31" s="70"/>
      <c r="AX31" s="70"/>
      <c r="AY31" s="70"/>
      <c r="AZ31" s="70"/>
      <c r="BA31" s="70"/>
      <c r="BB31" s="70"/>
      <c r="BC31" s="70"/>
      <c r="BD31" s="299">
        <f>BD28</f>
        <v>2413201</v>
      </c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300"/>
    </row>
    <row r="32" spans="1:76" ht="12.75">
      <c r="A32" s="365"/>
      <c r="B32" s="366"/>
      <c r="C32" s="366"/>
      <c r="D32" s="367"/>
      <c r="E32" s="357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9"/>
      <c r="AN32" s="298">
        <v>26540</v>
      </c>
      <c r="AO32" s="195"/>
      <c r="AP32" s="195"/>
      <c r="AQ32" s="195"/>
      <c r="AR32" s="195">
        <v>2022</v>
      </c>
      <c r="AS32" s="195"/>
      <c r="AT32" s="195"/>
      <c r="AU32" s="195"/>
      <c r="AV32" s="195"/>
      <c r="AW32" s="70"/>
      <c r="AX32" s="70"/>
      <c r="AY32" s="70"/>
      <c r="AZ32" s="70"/>
      <c r="BA32" s="70"/>
      <c r="BB32" s="70"/>
      <c r="BC32" s="70"/>
      <c r="BD32" s="299"/>
      <c r="BE32" s="299"/>
      <c r="BF32" s="299"/>
      <c r="BG32" s="299"/>
      <c r="BH32" s="299"/>
      <c r="BI32" s="299"/>
      <c r="BJ32" s="299"/>
      <c r="BK32" s="299">
        <f>BK28</f>
        <v>2388003</v>
      </c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300"/>
    </row>
    <row r="33" spans="1:76" ht="35.25" customHeight="1">
      <c r="A33" s="108" t="s">
        <v>161</v>
      </c>
      <c r="B33" s="108"/>
      <c r="C33" s="108"/>
      <c r="D33" s="108"/>
      <c r="E33" s="342" t="s">
        <v>170</v>
      </c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4"/>
      <c r="AN33" s="298">
        <v>26600</v>
      </c>
      <c r="AO33" s="195"/>
      <c r="AP33" s="195"/>
      <c r="AQ33" s="195"/>
      <c r="AR33" s="195" t="s">
        <v>30</v>
      </c>
      <c r="AS33" s="195"/>
      <c r="AT33" s="195"/>
      <c r="AU33" s="195"/>
      <c r="AV33" s="195"/>
      <c r="AW33" s="70"/>
      <c r="AX33" s="70"/>
      <c r="AY33" s="70"/>
      <c r="AZ33" s="70"/>
      <c r="BA33" s="70"/>
      <c r="BB33" s="70"/>
      <c r="BC33" s="70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300"/>
    </row>
    <row r="34" spans="1:76" ht="13.5" thickBot="1">
      <c r="A34" s="195"/>
      <c r="B34" s="195"/>
      <c r="C34" s="195"/>
      <c r="D34" s="195"/>
      <c r="E34" s="342" t="s">
        <v>169</v>
      </c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4"/>
      <c r="AN34" s="345">
        <v>26610</v>
      </c>
      <c r="AO34" s="346"/>
      <c r="AP34" s="346"/>
      <c r="AQ34" s="346"/>
      <c r="AR34" s="346"/>
      <c r="AS34" s="346"/>
      <c r="AT34" s="346"/>
      <c r="AU34" s="346"/>
      <c r="AV34" s="346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5"/>
    </row>
    <row r="35" spans="1:76" ht="6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2.75">
      <c r="A36" s="284" t="s">
        <v>174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13"/>
      <c r="BC36" s="13"/>
      <c r="BD36" s="13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1" ht="15" customHeight="1">
      <c r="A37" s="285" t="s">
        <v>173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14"/>
      <c r="V37" s="14"/>
      <c r="W37" s="163" t="s">
        <v>312</v>
      </c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5"/>
      <c r="AI37" s="163"/>
      <c r="AJ37" s="163"/>
      <c r="AK37" s="163"/>
      <c r="AL37" s="163"/>
      <c r="AM37" s="163"/>
      <c r="AN37" s="163"/>
      <c r="AO37" s="163"/>
      <c r="AP37" s="163"/>
      <c r="AQ37" s="163"/>
      <c r="AR37" s="15"/>
      <c r="AS37" s="163" t="s">
        <v>313</v>
      </c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Q37" s="7"/>
      <c r="BR37" s="7"/>
      <c r="BS37" s="7"/>
    </row>
    <row r="38" spans="1:71" ht="11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69" t="s">
        <v>171</v>
      </c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8"/>
      <c r="AI38" s="169" t="s">
        <v>53</v>
      </c>
      <c r="AJ38" s="169"/>
      <c r="AK38" s="169"/>
      <c r="AL38" s="169"/>
      <c r="AM38" s="169"/>
      <c r="AN38" s="169"/>
      <c r="AO38" s="169"/>
      <c r="AP38" s="169"/>
      <c r="AQ38" s="169"/>
      <c r="AR38" s="17"/>
      <c r="AS38" s="169" t="s">
        <v>54</v>
      </c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Q38" s="7"/>
      <c r="BR38" s="7"/>
      <c r="BS38" s="7"/>
    </row>
    <row r="39" spans="1:76" ht="5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15">
      <c r="A40" s="16" t="s">
        <v>172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3" t="s">
        <v>294</v>
      </c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68"/>
      <c r="X40" s="163" t="s">
        <v>295</v>
      </c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5"/>
      <c r="AP40" s="163" t="s">
        <v>296</v>
      </c>
      <c r="AQ40" s="163"/>
      <c r="AR40" s="163"/>
      <c r="AS40" s="163"/>
      <c r="AT40" s="163"/>
      <c r="AU40" s="163"/>
      <c r="AV40" s="163"/>
      <c r="AW40" s="163"/>
      <c r="AX40" s="163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10.5" customHeight="1">
      <c r="A41" s="11"/>
      <c r="B41" s="11"/>
      <c r="C41" s="11"/>
      <c r="D41" s="12"/>
      <c r="E41" s="12"/>
      <c r="F41" s="12"/>
      <c r="G41" s="12"/>
      <c r="H41" s="12"/>
      <c r="I41" s="12"/>
      <c r="J41" s="12"/>
      <c r="K41" s="12"/>
      <c r="L41" s="169" t="s">
        <v>171</v>
      </c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8"/>
      <c r="X41" s="169" t="s">
        <v>175</v>
      </c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8"/>
      <c r="AP41" s="169" t="s">
        <v>176</v>
      </c>
      <c r="AQ41" s="169"/>
      <c r="AR41" s="169"/>
      <c r="AS41" s="169"/>
      <c r="AT41" s="169"/>
      <c r="AU41" s="169"/>
      <c r="AV41" s="169"/>
      <c r="AW41" s="169"/>
      <c r="AX41" s="169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</row>
    <row r="42" spans="1:76" ht="5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ht="12.75">
      <c r="A43" t="s">
        <v>55</v>
      </c>
      <c r="B43" s="165" t="s">
        <v>320</v>
      </c>
      <c r="C43" s="166"/>
      <c r="D43" t="s">
        <v>55</v>
      </c>
      <c r="E43" s="165" t="s">
        <v>319</v>
      </c>
      <c r="F43" s="166"/>
      <c r="G43" s="166"/>
      <c r="H43" s="166"/>
      <c r="I43" s="166"/>
      <c r="J43" s="166"/>
      <c r="K43" s="166"/>
      <c r="L43" s="166"/>
      <c r="M43" s="168">
        <v>20</v>
      </c>
      <c r="N43" s="168"/>
      <c r="O43" s="165" t="s">
        <v>190</v>
      </c>
      <c r="P43" s="166"/>
      <c r="Q43" t="s">
        <v>56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ht="7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</sheetData>
  <sheetProtection/>
  <mergeCells count="263">
    <mergeCell ref="BK31:BQ31"/>
    <mergeCell ref="BR31:BX31"/>
    <mergeCell ref="AN30:AQ30"/>
    <mergeCell ref="AR30:AV30"/>
    <mergeCell ref="AW30:BC30"/>
    <mergeCell ref="BD30:BJ30"/>
    <mergeCell ref="BK30:BQ30"/>
    <mergeCell ref="BR30:BX30"/>
    <mergeCell ref="AN31:AQ31"/>
    <mergeCell ref="AR31:AV31"/>
    <mergeCell ref="AW31:BC31"/>
    <mergeCell ref="BD31:BJ31"/>
    <mergeCell ref="E29:AM32"/>
    <mergeCell ref="A29:D32"/>
    <mergeCell ref="BK27:BQ27"/>
    <mergeCell ref="BR27:BX27"/>
    <mergeCell ref="AN32:AQ32"/>
    <mergeCell ref="AR32:AV32"/>
    <mergeCell ref="AW32:BC32"/>
    <mergeCell ref="BD32:BJ32"/>
    <mergeCell ref="A27:D27"/>
    <mergeCell ref="E27:AM27"/>
    <mergeCell ref="AN27:AQ27"/>
    <mergeCell ref="AR27:AV27"/>
    <mergeCell ref="AW27:BC27"/>
    <mergeCell ref="BD27:BJ27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5:D25"/>
    <mergeCell ref="E25:AM25"/>
    <mergeCell ref="AN25:AQ25"/>
    <mergeCell ref="AR25:AV25"/>
    <mergeCell ref="AW25:BC25"/>
    <mergeCell ref="BD25:BJ25"/>
    <mergeCell ref="BK34:BQ34"/>
    <mergeCell ref="BR34:BX34"/>
    <mergeCell ref="A34:D34"/>
    <mergeCell ref="E34:AM34"/>
    <mergeCell ref="AN34:AQ34"/>
    <mergeCell ref="AR34:AV34"/>
    <mergeCell ref="AW34:BC34"/>
    <mergeCell ref="BD34:BJ34"/>
    <mergeCell ref="A33:D33"/>
    <mergeCell ref="E33:AM33"/>
    <mergeCell ref="AN33:AQ33"/>
    <mergeCell ref="AR33:AV33"/>
    <mergeCell ref="AW33:BC33"/>
    <mergeCell ref="BD33:BJ33"/>
    <mergeCell ref="BK33:BQ33"/>
    <mergeCell ref="BR33:BX33"/>
    <mergeCell ref="AN29:AQ29"/>
    <mergeCell ref="AR29:AV29"/>
    <mergeCell ref="AW29:BC29"/>
    <mergeCell ref="BD29:BJ29"/>
    <mergeCell ref="BK32:BQ32"/>
    <mergeCell ref="BR32:BX32"/>
    <mergeCell ref="BK29:BQ29"/>
    <mergeCell ref="BR29:BX29"/>
    <mergeCell ref="BK24:BQ24"/>
    <mergeCell ref="BR24:BX24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2:D12"/>
    <mergeCell ref="E12:AM12"/>
    <mergeCell ref="AN12:AQ12"/>
    <mergeCell ref="AR12:AV12"/>
    <mergeCell ref="AW12:BC12"/>
    <mergeCell ref="BD12:BJ12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0:D10"/>
    <mergeCell ref="E10:AM10"/>
    <mergeCell ref="AN10:AQ10"/>
    <mergeCell ref="AR10:AV10"/>
    <mergeCell ref="AW10:BC10"/>
    <mergeCell ref="BD10:BJ10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A7:D7"/>
    <mergeCell ref="E7:AM7"/>
    <mergeCell ref="AN7:AQ7"/>
    <mergeCell ref="AR7:AV7"/>
    <mergeCell ref="AW7:BC7"/>
    <mergeCell ref="BD7:BJ7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BB4:BC4"/>
    <mergeCell ref="BP4:BQ4"/>
    <mergeCell ref="BR4:BX5"/>
    <mergeCell ref="AW5:BC5"/>
    <mergeCell ref="BD5:BJ5"/>
    <mergeCell ref="BK5:BQ5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AP40:AX40"/>
    <mergeCell ref="AP41:AX41"/>
    <mergeCell ref="B43:C43"/>
    <mergeCell ref="E43:L43"/>
    <mergeCell ref="M43:N43"/>
    <mergeCell ref="O43:P43"/>
    <mergeCell ref="L40:V40"/>
    <mergeCell ref="L41:V41"/>
    <mergeCell ref="X40:AN40"/>
    <mergeCell ref="X41:AN41"/>
    <mergeCell ref="A36:BA36"/>
    <mergeCell ref="AS37:BI37"/>
    <mergeCell ref="W37:AG37"/>
    <mergeCell ref="W38:AG38"/>
    <mergeCell ref="AI37:AQ37"/>
    <mergeCell ref="AI38:AQ38"/>
    <mergeCell ref="A37:T37"/>
    <mergeCell ref="AS38:BI38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4"/>
  <sheetViews>
    <sheetView zoomScalePageLayoutView="0" workbookViewId="0" topLeftCell="AB10">
      <selection activeCell="V9" sqref="V9"/>
    </sheetView>
  </sheetViews>
  <sheetFormatPr defaultColWidth="9.33203125" defaultRowHeight="12.75"/>
  <cols>
    <col min="1" max="13" width="1.0078125" style="6" customWidth="1"/>
    <col min="14" max="14" width="1.171875" style="6" customWidth="1"/>
    <col min="15" max="20" width="1.0078125" style="6" customWidth="1"/>
    <col min="21" max="21" width="18.5" style="6" customWidth="1"/>
    <col min="22" max="22" width="25" style="6" customWidth="1"/>
    <col min="23" max="25" width="1.0078125" style="6" customWidth="1"/>
    <col min="26" max="26" width="3.83203125" style="6" customWidth="1"/>
    <col min="27" max="27" width="4.5" style="6" customWidth="1"/>
    <col min="28" max="28" width="24.16015625" style="6" customWidth="1"/>
    <col min="29" max="30" width="1.0078125" style="6" customWidth="1"/>
    <col min="31" max="31" width="1.0078125" style="6" hidden="1" customWidth="1"/>
    <col min="32" max="34" width="1.0078125" style="6" customWidth="1"/>
    <col min="35" max="35" width="4" style="6" customWidth="1"/>
    <col min="36" max="37" width="19.83203125" style="6" customWidth="1"/>
    <col min="38" max="38" width="17.66015625" style="6" customWidth="1"/>
    <col min="39" max="64" width="1.3359375" style="6" customWidth="1"/>
    <col min="65" max="65" width="0.4921875" style="6" customWidth="1"/>
    <col min="66" max="71" width="1.3359375" style="6" hidden="1" customWidth="1"/>
    <col min="72" max="72" width="5.5" style="6" customWidth="1"/>
    <col min="73" max="97" width="1.3359375" style="6" customWidth="1"/>
    <col min="98" max="98" width="0.82421875" style="6" customWidth="1"/>
    <col min="99" max="103" width="1.3359375" style="6" hidden="1" customWidth="1"/>
    <col min="104" max="104" width="7.83203125" style="6" customWidth="1"/>
    <col min="105" max="129" width="1.3359375" style="6" customWidth="1"/>
    <col min="130" max="130" width="11.33203125" style="6" customWidth="1"/>
  </cols>
  <sheetData>
    <row r="1" spans="69:130" ht="12.75"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</row>
    <row r="3" spans="2:130" ht="15.7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</row>
    <row r="4" spans="2:130" ht="15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</row>
    <row r="5" spans="2:130" ht="15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2:130" ht="15.7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07"/>
      <c r="BR6" s="407"/>
      <c r="BS6" s="407"/>
      <c r="BT6" s="407"/>
      <c r="BU6" s="407"/>
      <c r="BV6" s="407"/>
      <c r="BW6" s="407"/>
      <c r="BX6" s="407"/>
      <c r="BY6" s="407"/>
      <c r="BZ6" s="407"/>
      <c r="CA6" s="407"/>
      <c r="CB6" s="407"/>
      <c r="CC6" s="407"/>
      <c r="CD6" s="407"/>
      <c r="CE6" s="407"/>
      <c r="CF6" s="407"/>
      <c r="CG6" s="407"/>
      <c r="CH6" s="407"/>
      <c r="CI6" s="407"/>
      <c r="CJ6" s="407"/>
      <c r="CK6" s="45"/>
      <c r="CL6" s="45"/>
      <c r="CM6" s="407"/>
      <c r="CN6" s="407"/>
      <c r="CO6" s="407"/>
      <c r="CP6" s="407"/>
      <c r="CQ6" s="407"/>
      <c r="CR6" s="407"/>
      <c r="CS6" s="407"/>
      <c r="CT6" s="407"/>
      <c r="CU6" s="407"/>
      <c r="CV6" s="407"/>
      <c r="CW6" s="407"/>
      <c r="CX6" s="407"/>
      <c r="CY6" s="407"/>
      <c r="CZ6" s="407"/>
      <c r="DA6" s="407"/>
      <c r="DB6" s="407"/>
      <c r="DC6" s="407"/>
      <c r="DD6" s="407"/>
      <c r="DE6" s="407"/>
      <c r="DF6" s="407"/>
      <c r="DG6" s="407"/>
      <c r="DH6" s="407"/>
      <c r="DI6" s="407"/>
      <c r="DJ6" s="407"/>
      <c r="DK6" s="407"/>
      <c r="DL6" s="407"/>
      <c r="DM6" s="407"/>
      <c r="DN6" s="407"/>
      <c r="DO6" s="407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</row>
    <row r="7" spans="2:130" ht="15.7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08" t="s">
        <v>53</v>
      </c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08"/>
      <c r="CD7" s="408"/>
      <c r="CE7" s="408"/>
      <c r="CF7" s="408"/>
      <c r="CG7" s="408"/>
      <c r="CH7" s="408"/>
      <c r="CI7" s="408"/>
      <c r="CJ7" s="408"/>
      <c r="CK7" s="45"/>
      <c r="CL7" s="45"/>
      <c r="CM7" s="408" t="s">
        <v>54</v>
      </c>
      <c r="CN7" s="408"/>
      <c r="CO7" s="408"/>
      <c r="CP7" s="408"/>
      <c r="CQ7" s="408"/>
      <c r="CR7" s="408"/>
      <c r="CS7" s="408"/>
      <c r="CT7" s="408"/>
      <c r="CU7" s="408"/>
      <c r="CV7" s="408"/>
      <c r="CW7" s="408"/>
      <c r="CX7" s="408"/>
      <c r="CY7" s="408"/>
      <c r="CZ7" s="408"/>
      <c r="DA7" s="408"/>
      <c r="DB7" s="408"/>
      <c r="DC7" s="408"/>
      <c r="DD7" s="408"/>
      <c r="DE7" s="408"/>
      <c r="DF7" s="408"/>
      <c r="DG7" s="408"/>
      <c r="DH7" s="408"/>
      <c r="DI7" s="408"/>
      <c r="DJ7" s="408"/>
      <c r="DK7" s="408"/>
      <c r="DL7" s="408"/>
      <c r="DM7" s="408"/>
      <c r="DN7" s="408"/>
      <c r="DO7" s="408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</row>
    <row r="8" spans="2:130" ht="15.7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5"/>
      <c r="BR8" s="43" t="s">
        <v>55</v>
      </c>
      <c r="BS8" s="409"/>
      <c r="BT8" s="409"/>
      <c r="BU8" s="409"/>
      <c r="BV8" s="409"/>
      <c r="BW8" s="45" t="s">
        <v>55</v>
      </c>
      <c r="BX8" s="45"/>
      <c r="BY8" s="409"/>
      <c r="BZ8" s="409"/>
      <c r="CA8" s="409"/>
      <c r="CB8" s="409"/>
      <c r="CC8" s="409"/>
      <c r="CD8" s="409"/>
      <c r="CE8" s="409"/>
      <c r="CF8" s="409"/>
      <c r="CG8" s="409"/>
      <c r="CH8" s="409"/>
      <c r="CI8" s="409"/>
      <c r="CJ8" s="409"/>
      <c r="CK8" s="409"/>
      <c r="CL8" s="409"/>
      <c r="CM8" s="409"/>
      <c r="CN8" s="409"/>
      <c r="CO8" s="409"/>
      <c r="CP8" s="409"/>
      <c r="CQ8" s="409"/>
      <c r="CR8" s="410">
        <v>20</v>
      </c>
      <c r="CS8" s="410"/>
      <c r="CT8" s="410"/>
      <c r="CU8" s="411"/>
      <c r="CV8" s="411"/>
      <c r="CW8" s="411"/>
      <c r="CX8" s="412" t="s">
        <v>297</v>
      </c>
      <c r="CY8" s="412"/>
      <c r="CZ8" s="412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</row>
    <row r="9" spans="1:130" ht="15.75">
      <c r="A9" s="5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</row>
    <row r="10" spans="1:130" ht="18.75">
      <c r="A10" s="5"/>
      <c r="B10" s="44"/>
      <c r="C10" s="404" t="s">
        <v>298</v>
      </c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  <c r="BM10" s="404"/>
      <c r="BN10" s="404"/>
      <c r="BO10" s="404"/>
      <c r="BP10" s="404"/>
      <c r="BQ10" s="404"/>
      <c r="BR10" s="404"/>
      <c r="BS10" s="404"/>
      <c r="BT10" s="404"/>
      <c r="BU10" s="404"/>
      <c r="BV10" s="404"/>
      <c r="BW10" s="404"/>
      <c r="BX10" s="404"/>
      <c r="BY10" s="404"/>
      <c r="BZ10" s="404"/>
      <c r="CA10" s="404"/>
      <c r="CB10" s="404"/>
      <c r="CC10" s="404"/>
      <c r="CD10" s="404"/>
      <c r="CE10" s="404"/>
      <c r="CF10" s="404"/>
      <c r="CG10" s="404"/>
      <c r="CH10" s="404"/>
      <c r="CI10" s="404"/>
      <c r="CJ10" s="404"/>
      <c r="CK10" s="404"/>
      <c r="CL10" s="404"/>
      <c r="CM10" s="404"/>
      <c r="CN10" s="404"/>
      <c r="CO10" s="404"/>
      <c r="CP10" s="404"/>
      <c r="CQ10" s="404"/>
      <c r="CR10" s="404"/>
      <c r="CS10" s="404"/>
      <c r="CT10" s="404"/>
      <c r="CU10" s="404"/>
      <c r="CV10" s="404"/>
      <c r="CW10" s="404"/>
      <c r="CX10" s="404"/>
      <c r="CY10" s="404"/>
      <c r="CZ10" s="404"/>
      <c r="DA10" s="404"/>
      <c r="DB10" s="404"/>
      <c r="DC10" s="404"/>
      <c r="DD10" s="404"/>
      <c r="DE10" s="404"/>
      <c r="DF10" s="404"/>
      <c r="DG10" s="404"/>
      <c r="DH10" s="404"/>
      <c r="DI10" s="404"/>
      <c r="DJ10" s="404"/>
      <c r="DK10" s="404"/>
      <c r="DL10" s="404"/>
      <c r="DM10" s="404"/>
      <c r="DN10" s="404"/>
      <c r="DO10" s="404"/>
      <c r="DP10" s="404"/>
      <c r="DQ10" s="404"/>
      <c r="DR10" s="404"/>
      <c r="DS10" s="44"/>
      <c r="DT10"/>
      <c r="DU10"/>
      <c r="DV10"/>
      <c r="DW10"/>
      <c r="DX10"/>
      <c r="DY10"/>
      <c r="DZ10"/>
    </row>
    <row r="11" spans="1:130" ht="18.75">
      <c r="A11" s="46"/>
      <c r="B11" s="44"/>
      <c r="C11" s="404" t="s">
        <v>299</v>
      </c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 t="s">
        <v>18</v>
      </c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  <c r="DN11" s="404"/>
      <c r="DO11" s="404"/>
      <c r="DP11" s="404"/>
      <c r="DQ11" s="404"/>
      <c r="DR11" s="404"/>
      <c r="DS11" s="44"/>
      <c r="DT11"/>
      <c r="DU11"/>
      <c r="DV11"/>
      <c r="DW11"/>
      <c r="DX11"/>
      <c r="DY11"/>
      <c r="DZ11"/>
    </row>
    <row r="12" spans="1:130" ht="15.75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6"/>
      <c r="BV12" s="406"/>
      <c r="BW12" s="406"/>
      <c r="BX12" s="185"/>
      <c r="BY12" s="185"/>
      <c r="BZ12" s="185"/>
      <c r="CA12" s="185"/>
      <c r="CB12" s="185"/>
      <c r="CC12" s="406"/>
      <c r="CD12" s="406"/>
      <c r="CE12" s="406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9"/>
      <c r="DF12" s="50"/>
      <c r="DG12" s="50"/>
      <c r="DH12" s="49"/>
      <c r="DI12" s="49"/>
      <c r="DJ12" s="49"/>
      <c r="DK12" s="50"/>
      <c r="DL12" s="50"/>
      <c r="DM12" s="50"/>
      <c r="DN12" s="50"/>
      <c r="DO12" s="50"/>
      <c r="DP12" s="50"/>
      <c r="DQ12" s="50"/>
      <c r="DR12" s="51"/>
      <c r="DS12" s="50"/>
      <c r="DT12"/>
      <c r="DU12"/>
      <c r="DV12"/>
      <c r="DW12"/>
      <c r="DX12"/>
      <c r="DY12"/>
      <c r="DZ12"/>
    </row>
    <row r="13" spans="1:130" ht="15.75">
      <c r="A13" s="47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01" t="s">
        <v>13</v>
      </c>
      <c r="AJ13" s="401"/>
      <c r="AK13" s="401"/>
      <c r="AL13" s="401"/>
      <c r="AM13" s="401"/>
      <c r="AN13" s="401"/>
      <c r="AO13" s="402"/>
      <c r="AP13" s="402"/>
      <c r="AQ13" s="402"/>
      <c r="AR13" s="402"/>
      <c r="AS13" s="399" t="s">
        <v>55</v>
      </c>
      <c r="AT13" s="399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01">
        <v>20</v>
      </c>
      <c r="BJ13" s="401"/>
      <c r="BK13" s="401"/>
      <c r="BL13" s="403"/>
      <c r="BM13" s="403"/>
      <c r="BN13" s="403"/>
      <c r="BO13" s="399" t="s">
        <v>300</v>
      </c>
      <c r="BP13" s="399"/>
      <c r="BQ13" s="399"/>
      <c r="BR13" s="399"/>
      <c r="BS13" s="399"/>
      <c r="BT13" s="399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52" t="s">
        <v>3</v>
      </c>
      <c r="DS13" s="44"/>
      <c r="DT13"/>
      <c r="DU13"/>
      <c r="DV13"/>
      <c r="DW13"/>
      <c r="DX13"/>
      <c r="DY13"/>
      <c r="DZ13"/>
    </row>
    <row r="14" spans="1:130" ht="15.75">
      <c r="A14" s="47"/>
      <c r="B14" s="44" t="s">
        <v>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52" t="s">
        <v>4</v>
      </c>
      <c r="DS14" s="44"/>
      <c r="DT14"/>
      <c r="DU14"/>
      <c r="DV14"/>
      <c r="DW14"/>
      <c r="DX14"/>
      <c r="DY14"/>
      <c r="DZ14"/>
    </row>
    <row r="15" spans="1:130" ht="15.75">
      <c r="A15" s="47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52" t="s">
        <v>6</v>
      </c>
      <c r="DS15" s="44"/>
      <c r="DT15"/>
      <c r="DU15"/>
      <c r="DV15"/>
      <c r="DW15"/>
      <c r="DX15"/>
      <c r="DY15"/>
      <c r="DZ15"/>
    </row>
    <row r="16" spans="1:130" ht="15.75">
      <c r="A16" s="47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52" t="s">
        <v>7</v>
      </c>
      <c r="DS16" s="44"/>
      <c r="DT16"/>
      <c r="DU16"/>
      <c r="DV16"/>
      <c r="DW16"/>
      <c r="DX16"/>
      <c r="DY16"/>
      <c r="DZ16"/>
    </row>
    <row r="17" spans="1:130" ht="15.75">
      <c r="A17" s="47"/>
      <c r="B17" s="44" t="s">
        <v>301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52" t="s">
        <v>4</v>
      </c>
      <c r="DS17" s="44"/>
      <c r="DT17"/>
      <c r="DU17"/>
      <c r="DV17"/>
      <c r="DW17"/>
      <c r="DX17"/>
      <c r="DY17"/>
      <c r="DZ17"/>
    </row>
    <row r="18" spans="1:130" ht="15.75">
      <c r="A18" s="47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8"/>
      <c r="BF18" s="398"/>
      <c r="BG18" s="398"/>
      <c r="BH18" s="398"/>
      <c r="BI18" s="398"/>
      <c r="BJ18" s="398"/>
      <c r="BK18" s="398"/>
      <c r="BL18" s="398"/>
      <c r="BM18" s="398"/>
      <c r="BN18" s="398"/>
      <c r="BO18" s="398"/>
      <c r="BP18" s="398"/>
      <c r="BQ18" s="398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52" t="s">
        <v>302</v>
      </c>
      <c r="DS18" s="44"/>
      <c r="DT18"/>
      <c r="DU18"/>
      <c r="DV18"/>
      <c r="DW18"/>
      <c r="DX18"/>
      <c r="DY18"/>
      <c r="DZ18"/>
    </row>
    <row r="19" spans="1:130" ht="15.75">
      <c r="A19" s="47"/>
      <c r="B19" s="44" t="s">
        <v>12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52" t="s">
        <v>8</v>
      </c>
      <c r="DS19" s="44"/>
      <c r="DT19"/>
      <c r="DU19"/>
      <c r="DV19"/>
      <c r="DW19"/>
      <c r="DX19"/>
      <c r="DY19"/>
      <c r="DZ19"/>
    </row>
    <row r="20" spans="1:130" ht="15.75">
      <c r="A20" s="47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</row>
    <row r="21" spans="1:130" ht="12.75">
      <c r="A21" s="47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ht="15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2"/>
      <c r="BL22" s="56"/>
      <c r="BM22" s="56"/>
      <c r="BN22" s="56"/>
      <c r="BO22" s="56"/>
      <c r="BP22" s="56"/>
      <c r="BQ22" s="44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</row>
    <row r="23" spans="1:130" ht="12.75">
      <c r="A23" s="57"/>
      <c r="B23" s="385" t="s">
        <v>303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  <c r="W23" s="391" t="s">
        <v>16</v>
      </c>
      <c r="X23" s="392"/>
      <c r="Y23" s="392"/>
      <c r="Z23" s="392"/>
      <c r="AA23" s="392"/>
      <c r="AB23" s="394" t="s">
        <v>181</v>
      </c>
      <c r="AC23" s="397" t="s">
        <v>304</v>
      </c>
      <c r="AD23" s="392"/>
      <c r="AE23" s="392"/>
      <c r="AF23" s="392"/>
      <c r="AG23" s="392"/>
      <c r="AH23" s="392"/>
      <c r="AI23" s="392"/>
      <c r="AJ23" s="392"/>
      <c r="AK23" s="394" t="s">
        <v>269</v>
      </c>
      <c r="AL23" s="397" t="s">
        <v>270</v>
      </c>
      <c r="AM23" s="392"/>
      <c r="AN23" s="392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ht="15.75">
      <c r="A24" s="57"/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8"/>
      <c r="W24" s="393"/>
      <c r="X24" s="392"/>
      <c r="Y24" s="392"/>
      <c r="Z24" s="392"/>
      <c r="AA24" s="392"/>
      <c r="AB24" s="395"/>
      <c r="AC24" s="392"/>
      <c r="AD24" s="392"/>
      <c r="AE24" s="392"/>
      <c r="AF24" s="392"/>
      <c r="AG24" s="392"/>
      <c r="AH24" s="392"/>
      <c r="AI24" s="392"/>
      <c r="AJ24" s="392"/>
      <c r="AK24" s="395"/>
      <c r="AL24" s="392"/>
      <c r="AM24" s="392"/>
      <c r="AN24" s="392"/>
      <c r="AO24" s="379" t="s">
        <v>18</v>
      </c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1"/>
      <c r="BE24" s="381"/>
      <c r="BF24" s="381"/>
      <c r="BG24" s="377" t="s">
        <v>305</v>
      </c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8"/>
      <c r="BU24" s="379" t="s">
        <v>18</v>
      </c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1"/>
      <c r="CK24" s="381"/>
      <c r="CL24" s="381"/>
      <c r="CM24" s="377" t="s">
        <v>305</v>
      </c>
      <c r="CN24" s="377"/>
      <c r="CO24" s="377"/>
      <c r="CP24" s="377"/>
      <c r="CQ24" s="377"/>
      <c r="CR24" s="377"/>
      <c r="CS24" s="377"/>
      <c r="CT24" s="377"/>
      <c r="CU24" s="377"/>
      <c r="CV24" s="377"/>
      <c r="CW24" s="377"/>
      <c r="CX24" s="377"/>
      <c r="CY24" s="377"/>
      <c r="CZ24" s="378"/>
      <c r="DA24" s="379" t="s">
        <v>18</v>
      </c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1"/>
      <c r="DQ24" s="381"/>
      <c r="DR24" s="381"/>
      <c r="DS24"/>
      <c r="DT24"/>
      <c r="DU24"/>
      <c r="DV24"/>
      <c r="DW24"/>
      <c r="DX24"/>
      <c r="DY24"/>
      <c r="DZ24"/>
    </row>
    <row r="25" spans="1:130" ht="15.75">
      <c r="A25" s="57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90"/>
      <c r="W25" s="393"/>
      <c r="X25" s="392"/>
      <c r="Y25" s="392"/>
      <c r="Z25" s="392"/>
      <c r="AA25" s="392"/>
      <c r="AB25" s="396"/>
      <c r="AC25" s="392"/>
      <c r="AD25" s="392"/>
      <c r="AE25" s="392"/>
      <c r="AF25" s="392"/>
      <c r="AG25" s="392"/>
      <c r="AH25" s="392"/>
      <c r="AI25" s="392"/>
      <c r="AJ25" s="392"/>
      <c r="AK25" s="396"/>
      <c r="AL25" s="392"/>
      <c r="AM25" s="392"/>
      <c r="AN25" s="392"/>
      <c r="AO25" s="382" t="s">
        <v>306</v>
      </c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4"/>
      <c r="BU25" s="382" t="s">
        <v>307</v>
      </c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  <c r="CH25" s="383"/>
      <c r="CI25" s="383"/>
      <c r="CJ25" s="383"/>
      <c r="CK25" s="383"/>
      <c r="CL25" s="383"/>
      <c r="CM25" s="383"/>
      <c r="CN25" s="383"/>
      <c r="CO25" s="383"/>
      <c r="CP25" s="383"/>
      <c r="CQ25" s="383"/>
      <c r="CR25" s="383"/>
      <c r="CS25" s="383"/>
      <c r="CT25" s="383"/>
      <c r="CU25" s="383"/>
      <c r="CV25" s="383"/>
      <c r="CW25" s="383"/>
      <c r="CX25" s="383"/>
      <c r="CY25" s="383"/>
      <c r="CZ25" s="384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ht="12.75">
      <c r="A26" s="57"/>
      <c r="B26" s="375">
        <v>1</v>
      </c>
      <c r="C26" s="375"/>
      <c r="D26" s="375"/>
      <c r="E26" s="375"/>
      <c r="F26" s="375"/>
      <c r="G26" s="375"/>
      <c r="H26" s="375"/>
      <c r="I26" s="375"/>
      <c r="J26" s="375"/>
      <c r="K26" s="375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5">
        <v>2</v>
      </c>
      <c r="X26" s="376"/>
      <c r="Y26" s="376"/>
      <c r="Z26" s="376"/>
      <c r="AA26" s="376"/>
      <c r="AB26" s="58">
        <v>3</v>
      </c>
      <c r="AC26" s="375">
        <v>4</v>
      </c>
      <c r="AD26" s="376"/>
      <c r="AE26" s="376"/>
      <c r="AF26" s="376"/>
      <c r="AG26" s="376"/>
      <c r="AH26" s="376"/>
      <c r="AI26" s="376"/>
      <c r="AJ26" s="376"/>
      <c r="AK26" s="58">
        <v>5</v>
      </c>
      <c r="AL26" s="375">
        <v>6</v>
      </c>
      <c r="AM26" s="376"/>
      <c r="AN26" s="376"/>
      <c r="AO26" s="375">
        <v>7</v>
      </c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6"/>
      <c r="BU26" s="375">
        <v>8</v>
      </c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375"/>
      <c r="CV26" s="375"/>
      <c r="CW26" s="375"/>
      <c r="CX26" s="375"/>
      <c r="CY26" s="375"/>
      <c r="CZ26" s="375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ht="15.75">
      <c r="A27" s="59"/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4"/>
      <c r="X27" s="370"/>
      <c r="Y27" s="370"/>
      <c r="Z27" s="370"/>
      <c r="AA27" s="370"/>
      <c r="AB27" s="60"/>
      <c r="AC27" s="374"/>
      <c r="AD27" s="370"/>
      <c r="AE27" s="370"/>
      <c r="AF27" s="370"/>
      <c r="AG27" s="370"/>
      <c r="AH27" s="370"/>
      <c r="AI27" s="370"/>
      <c r="AJ27" s="370"/>
      <c r="AK27" s="60"/>
      <c r="AL27" s="374"/>
      <c r="AM27" s="370"/>
      <c r="AN27" s="370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69"/>
      <c r="BV27" s="369"/>
      <c r="BW27" s="369"/>
      <c r="BX27" s="369"/>
      <c r="BY27" s="369"/>
      <c r="BZ27" s="369"/>
      <c r="CA27" s="369"/>
      <c r="CB27" s="369"/>
      <c r="CC27" s="369"/>
      <c r="CD27" s="369"/>
      <c r="CE27" s="369"/>
      <c r="CF27" s="369"/>
      <c r="CG27" s="369"/>
      <c r="CH27" s="369"/>
      <c r="CI27" s="369"/>
      <c r="CJ27" s="369"/>
      <c r="CK27" s="369"/>
      <c r="CL27" s="369"/>
      <c r="CM27" s="369"/>
      <c r="CN27" s="369"/>
      <c r="CO27" s="369"/>
      <c r="CP27" s="369"/>
      <c r="CQ27" s="369"/>
      <c r="CR27" s="369"/>
      <c r="CS27" s="369"/>
      <c r="CT27" s="369"/>
      <c r="CU27" s="369"/>
      <c r="CV27" s="369"/>
      <c r="CW27" s="369"/>
      <c r="CX27" s="369"/>
      <c r="CY27" s="369"/>
      <c r="CZ27" s="369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ht="15.75">
      <c r="A28" s="59"/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4"/>
      <c r="X28" s="370"/>
      <c r="Y28" s="370"/>
      <c r="Z28" s="370"/>
      <c r="AA28" s="370"/>
      <c r="AB28" s="60"/>
      <c r="AC28" s="374"/>
      <c r="AD28" s="370"/>
      <c r="AE28" s="370"/>
      <c r="AF28" s="370"/>
      <c r="AG28" s="370"/>
      <c r="AH28" s="370"/>
      <c r="AI28" s="370"/>
      <c r="AJ28" s="370"/>
      <c r="AK28" s="60"/>
      <c r="AL28" s="374"/>
      <c r="AM28" s="370"/>
      <c r="AN28" s="370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70"/>
      <c r="BB28" s="370"/>
      <c r="BC28" s="370"/>
      <c r="BD28" s="370"/>
      <c r="BE28" s="370"/>
      <c r="BF28" s="370"/>
      <c r="BG28" s="370"/>
      <c r="BH28" s="370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69"/>
      <c r="BV28" s="369"/>
      <c r="BW28" s="369"/>
      <c r="BX28" s="369"/>
      <c r="BY28" s="369"/>
      <c r="BZ28" s="369"/>
      <c r="CA28" s="369"/>
      <c r="CB28" s="369"/>
      <c r="CC28" s="369"/>
      <c r="CD28" s="369"/>
      <c r="CE28" s="369"/>
      <c r="CF28" s="369"/>
      <c r="CG28" s="369"/>
      <c r="CH28" s="369"/>
      <c r="CI28" s="369"/>
      <c r="CJ28" s="369"/>
      <c r="CK28" s="369"/>
      <c r="CL28" s="369"/>
      <c r="CM28" s="369"/>
      <c r="CN28" s="369"/>
      <c r="CO28" s="369"/>
      <c r="CP28" s="369"/>
      <c r="CQ28" s="369"/>
      <c r="CR28" s="369"/>
      <c r="CS28" s="369"/>
      <c r="CT28" s="369"/>
      <c r="CU28" s="369"/>
      <c r="CV28" s="369"/>
      <c r="CW28" s="369"/>
      <c r="CX28" s="369"/>
      <c r="CY28" s="369"/>
      <c r="CZ28" s="369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ht="15.75">
      <c r="A29" s="59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4"/>
      <c r="X29" s="370"/>
      <c r="Y29" s="370"/>
      <c r="Z29" s="370"/>
      <c r="AA29" s="370"/>
      <c r="AB29" s="60"/>
      <c r="AC29" s="374"/>
      <c r="AD29" s="370"/>
      <c r="AE29" s="370"/>
      <c r="AF29" s="370"/>
      <c r="AG29" s="370"/>
      <c r="AH29" s="370"/>
      <c r="AI29" s="370"/>
      <c r="AJ29" s="370"/>
      <c r="AK29" s="60"/>
      <c r="AL29" s="374"/>
      <c r="AM29" s="370"/>
      <c r="AN29" s="370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69"/>
      <c r="BV29" s="369"/>
      <c r="BW29" s="369"/>
      <c r="BX29" s="369"/>
      <c r="BY29" s="369"/>
      <c r="BZ29" s="369"/>
      <c r="CA29" s="369"/>
      <c r="CB29" s="369"/>
      <c r="CC29" s="369"/>
      <c r="CD29" s="369"/>
      <c r="CE29" s="369"/>
      <c r="CF29" s="369"/>
      <c r="CG29" s="369"/>
      <c r="CH29" s="369"/>
      <c r="CI29" s="369"/>
      <c r="CJ29" s="369"/>
      <c r="CK29" s="369"/>
      <c r="CL29" s="369"/>
      <c r="CM29" s="369"/>
      <c r="CN29" s="369"/>
      <c r="CO29" s="369"/>
      <c r="CP29" s="369"/>
      <c r="CQ29" s="369"/>
      <c r="CR29" s="369"/>
      <c r="CS29" s="369"/>
      <c r="CT29" s="369"/>
      <c r="CU29" s="369"/>
      <c r="CV29" s="369"/>
      <c r="CW29" s="369"/>
      <c r="CX29" s="369"/>
      <c r="CY29" s="369"/>
      <c r="CZ29" s="36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ht="15.75">
      <c r="A30" s="59"/>
      <c r="B30" s="373" t="s">
        <v>308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4"/>
      <c r="X30" s="370"/>
      <c r="Y30" s="370"/>
      <c r="Z30" s="370"/>
      <c r="AA30" s="370"/>
      <c r="AB30" s="60"/>
      <c r="AC30" s="374"/>
      <c r="AD30" s="370"/>
      <c r="AE30" s="370"/>
      <c r="AF30" s="370"/>
      <c r="AG30" s="370"/>
      <c r="AH30" s="370"/>
      <c r="AI30" s="370"/>
      <c r="AJ30" s="370"/>
      <c r="AK30" s="60"/>
      <c r="AL30" s="374"/>
      <c r="AM30" s="370"/>
      <c r="AN30" s="370"/>
      <c r="AO30" s="369"/>
      <c r="AP30" s="369"/>
      <c r="AQ30" s="369"/>
      <c r="AR30" s="369"/>
      <c r="AS30" s="369"/>
      <c r="AT30" s="369"/>
      <c r="AU30" s="369"/>
      <c r="AV30" s="369"/>
      <c r="AW30" s="369"/>
      <c r="AX30" s="369"/>
      <c r="AY30" s="369"/>
      <c r="AZ30" s="369"/>
      <c r="BA30" s="370" t="s">
        <v>30</v>
      </c>
      <c r="BB30" s="370"/>
      <c r="BC30" s="370"/>
      <c r="BD30" s="370"/>
      <c r="BE30" s="370"/>
      <c r="BF30" s="370"/>
      <c r="BG30" s="370"/>
      <c r="BH30" s="370"/>
      <c r="BI30" s="370"/>
      <c r="BJ30" s="370"/>
      <c r="BK30" s="370" t="s">
        <v>30</v>
      </c>
      <c r="BL30" s="370"/>
      <c r="BM30" s="370"/>
      <c r="BN30" s="370"/>
      <c r="BO30" s="370"/>
      <c r="BP30" s="370"/>
      <c r="BQ30" s="370"/>
      <c r="BR30" s="370"/>
      <c r="BS30" s="370"/>
      <c r="BT30" s="370"/>
      <c r="BU30" s="369"/>
      <c r="BV30" s="369"/>
      <c r="BW30" s="369"/>
      <c r="BX30" s="369"/>
      <c r="BY30" s="369"/>
      <c r="BZ30" s="369"/>
      <c r="CA30" s="369"/>
      <c r="CB30" s="369"/>
      <c r="CC30" s="369"/>
      <c r="CD30" s="369"/>
      <c r="CE30" s="369"/>
      <c r="CF30" s="369"/>
      <c r="CG30" s="369" t="s">
        <v>30</v>
      </c>
      <c r="CH30" s="369"/>
      <c r="CI30" s="369"/>
      <c r="CJ30" s="369"/>
      <c r="CK30" s="369"/>
      <c r="CL30" s="369"/>
      <c r="CM30" s="369"/>
      <c r="CN30" s="369"/>
      <c r="CO30" s="369"/>
      <c r="CP30" s="369"/>
      <c r="CQ30" s="369" t="s">
        <v>30</v>
      </c>
      <c r="CR30" s="369"/>
      <c r="CS30" s="369"/>
      <c r="CT30" s="369"/>
      <c r="CU30" s="369"/>
      <c r="CV30" s="369"/>
      <c r="CW30" s="369"/>
      <c r="CX30" s="369"/>
      <c r="CY30" s="369"/>
      <c r="CZ30" s="369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ht="15.75">
      <c r="A31" s="59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368" t="s">
        <v>309</v>
      </c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9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 t="s">
        <v>30</v>
      </c>
      <c r="CH31" s="369"/>
      <c r="CI31" s="369"/>
      <c r="CJ31" s="369"/>
      <c r="CK31" s="369"/>
      <c r="CL31" s="369"/>
      <c r="CM31" s="369"/>
      <c r="CN31" s="369"/>
      <c r="CO31" s="369"/>
      <c r="CP31" s="369"/>
      <c r="CQ31" s="369" t="s">
        <v>30</v>
      </c>
      <c r="CR31" s="369"/>
      <c r="CS31" s="369"/>
      <c r="CT31" s="369"/>
      <c r="CU31" s="369"/>
      <c r="CV31" s="369"/>
      <c r="CW31" s="369"/>
      <c r="CX31" s="369"/>
      <c r="CY31" s="369"/>
      <c r="CZ31" s="369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2:130" ht="15.75">
      <c r="B32" s="371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62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</row>
    <row r="33" spans="1:130" ht="15.75">
      <c r="A33" s="63"/>
      <c r="B33" s="44" t="s">
        <v>310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</row>
    <row r="34" spans="1:130" ht="12.75">
      <c r="A34" s="6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</row>
  </sheetData>
  <sheetProtection/>
  <mergeCells count="75">
    <mergeCell ref="BQ6:CJ6"/>
    <mergeCell ref="CM6:DO6"/>
    <mergeCell ref="BQ7:CJ7"/>
    <mergeCell ref="CM7:DO7"/>
    <mergeCell ref="BS8:BV8"/>
    <mergeCell ref="BY8:CQ8"/>
    <mergeCell ref="CR8:CT8"/>
    <mergeCell ref="CU8:CW8"/>
    <mergeCell ref="CX8:CZ8"/>
    <mergeCell ref="C10:DR10"/>
    <mergeCell ref="C11:DR11"/>
    <mergeCell ref="W12:BT12"/>
    <mergeCell ref="BU12:BW12"/>
    <mergeCell ref="BX12:CB12"/>
    <mergeCell ref="CC12:CE12"/>
    <mergeCell ref="W17:CU17"/>
    <mergeCell ref="W18:CU18"/>
    <mergeCell ref="BO13:BT13"/>
    <mergeCell ref="W14:CU14"/>
    <mergeCell ref="AI13:AN13"/>
    <mergeCell ref="AO13:AR13"/>
    <mergeCell ref="AS13:AT13"/>
    <mergeCell ref="AU13:BH13"/>
    <mergeCell ref="BI13:BK13"/>
    <mergeCell ref="BL13:BN13"/>
    <mergeCell ref="DA24:DO24"/>
    <mergeCell ref="DP24:DR24"/>
    <mergeCell ref="B23:V25"/>
    <mergeCell ref="W23:AA25"/>
    <mergeCell ref="AB23:AB25"/>
    <mergeCell ref="AC23:AJ25"/>
    <mergeCell ref="AK23:AK25"/>
    <mergeCell ref="AL23:AN25"/>
    <mergeCell ref="AO24:BC24"/>
    <mergeCell ref="BD24:BF24"/>
    <mergeCell ref="BG24:BT24"/>
    <mergeCell ref="BU24:CI24"/>
    <mergeCell ref="CJ24:CL24"/>
    <mergeCell ref="CM24:CZ24"/>
    <mergeCell ref="AO25:BT25"/>
    <mergeCell ref="BU25:CZ25"/>
    <mergeCell ref="B26:V26"/>
    <mergeCell ref="W26:AA26"/>
    <mergeCell ref="AC26:AJ26"/>
    <mergeCell ref="AL26:AN26"/>
    <mergeCell ref="AO26:BT26"/>
    <mergeCell ref="BU26:CZ26"/>
    <mergeCell ref="B27:V27"/>
    <mergeCell ref="W27:AA27"/>
    <mergeCell ref="AC27:AJ27"/>
    <mergeCell ref="AL27:AN27"/>
    <mergeCell ref="AO27:BT27"/>
    <mergeCell ref="BU27:CZ27"/>
    <mergeCell ref="B28:V28"/>
    <mergeCell ref="W28:AA28"/>
    <mergeCell ref="AC28:AJ28"/>
    <mergeCell ref="AL28:AN28"/>
    <mergeCell ref="AO28:BT28"/>
    <mergeCell ref="BU28:CZ28"/>
    <mergeCell ref="B29:V29"/>
    <mergeCell ref="W29:AA29"/>
    <mergeCell ref="AC29:AJ29"/>
    <mergeCell ref="AL29:AN29"/>
    <mergeCell ref="AO29:BT29"/>
    <mergeCell ref="BU29:CZ29"/>
    <mergeCell ref="W31:AN31"/>
    <mergeCell ref="AO31:BT31"/>
    <mergeCell ref="BU31:CZ31"/>
    <mergeCell ref="B32:AJ32"/>
    <mergeCell ref="B30:V30"/>
    <mergeCell ref="W30:AA30"/>
    <mergeCell ref="AC30:AJ30"/>
    <mergeCell ref="AL30:AN30"/>
    <mergeCell ref="AO30:BT30"/>
    <mergeCell ref="BU30:CZ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G_Buhgalter</cp:lastModifiedBy>
  <cp:lastPrinted>2020-08-11T10:43:31Z</cp:lastPrinted>
  <dcterms:created xsi:type="dcterms:W3CDTF">2018-10-25T15:48:16Z</dcterms:created>
  <dcterms:modified xsi:type="dcterms:W3CDTF">2020-08-13T07:47:31Z</dcterms:modified>
  <cp:category/>
  <cp:version/>
  <cp:contentType/>
  <cp:contentStatus/>
</cp:coreProperties>
</file>